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Наташа. СБЫТ\Наталья СБЫТ новая\ПРАЙС 2023\2024\"/>
    </mc:Choice>
  </mc:AlternateContent>
  <xr:revisionPtr revIDLastSave="0" documentId="13_ncr:1_{B83AFFBE-9778-4356-A767-EAE7B7B18B5B}" xr6:coauthVersionLast="47" xr6:coauthVersionMax="47" xr10:uidLastSave="{00000000-0000-0000-0000-000000000000}"/>
  <bookViews>
    <workbookView xWindow="-120" yWindow="-120" windowWidth="21840" windowHeight="13140" tabRatio="498" xr2:uid="{00000000-000D-0000-FFFF-FFFF00000000}"/>
  </bookViews>
  <sheets>
    <sheet name="БЕТОН с 01.11.2023" sheetId="11" r:id="rId1"/>
    <sheet name="Железобетон " sheetId="9" r:id="rId2"/>
    <sheet name="Плиты с 73 по 90" sheetId="10" r:id="rId3"/>
  </sheets>
  <definedNames>
    <definedName name="_xlnm._FilterDatabase" localSheetId="1" hidden="1">'Железобетон '!$A$1:$C$371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6" i="9" l="1"/>
  <c r="D367" i="9"/>
  <c r="D369" i="9"/>
  <c r="D371" i="9"/>
  <c r="D365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48" i="9"/>
  <c r="D340" i="9"/>
  <c r="D342" i="9"/>
  <c r="D344" i="9"/>
  <c r="D346" i="9"/>
  <c r="D276" i="9"/>
  <c r="D278" i="9"/>
  <c r="D279" i="9"/>
  <c r="D281" i="9"/>
  <c r="D282" i="9"/>
  <c r="D283" i="9"/>
  <c r="D284" i="9"/>
  <c r="D275" i="9"/>
  <c r="D260" i="9"/>
  <c r="D261" i="9"/>
  <c r="D262" i="9"/>
  <c r="D264" i="9"/>
  <c r="D265" i="9"/>
  <c r="D266" i="9"/>
  <c r="D267" i="9"/>
  <c r="D268" i="9"/>
  <c r="D270" i="9"/>
  <c r="D271" i="9"/>
  <c r="D259" i="9"/>
  <c r="D249" i="9"/>
  <c r="D250" i="9"/>
  <c r="D251" i="9"/>
  <c r="D252" i="9"/>
  <c r="D253" i="9"/>
  <c r="D254" i="9"/>
  <c r="D248" i="9"/>
  <c r="D273" i="9" l="1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C145" i="9"/>
  <c r="C146" i="9"/>
  <c r="D146" i="9" s="1"/>
  <c r="D13" i="9"/>
  <c r="D14" i="9"/>
  <c r="D17" i="9"/>
  <c r="D18" i="9"/>
  <c r="D21" i="9"/>
  <c r="D22" i="9"/>
  <c r="D25" i="9"/>
  <c r="D26" i="9"/>
  <c r="D29" i="9"/>
  <c r="D30" i="9"/>
  <c r="D33" i="9"/>
  <c r="D34" i="9"/>
  <c r="D37" i="9"/>
  <c r="D38" i="9"/>
  <c r="D41" i="9"/>
  <c r="D42" i="9"/>
  <c r="D45" i="9"/>
  <c r="D46" i="9"/>
  <c r="D49" i="9"/>
  <c r="D50" i="9"/>
  <c r="D53" i="9"/>
  <c r="D54" i="9"/>
  <c r="D57" i="9"/>
  <c r="D58" i="9"/>
  <c r="D61" i="9"/>
  <c r="D62" i="9"/>
  <c r="D65" i="9"/>
  <c r="D66" i="9"/>
  <c r="D70" i="9"/>
  <c r="D71" i="9"/>
  <c r="D74" i="9"/>
  <c r="D75" i="9"/>
  <c r="D78" i="9"/>
  <c r="D79" i="9"/>
  <c r="D82" i="9"/>
  <c r="D83" i="9"/>
  <c r="D86" i="9"/>
  <c r="D87" i="9"/>
  <c r="D90" i="9"/>
  <c r="D91" i="9"/>
  <c r="D94" i="9"/>
  <c r="D95" i="9"/>
  <c r="D98" i="9"/>
  <c r="D99" i="9"/>
  <c r="D102" i="9"/>
  <c r="D103" i="9"/>
  <c r="D106" i="9"/>
  <c r="D107" i="9"/>
  <c r="D110" i="9"/>
  <c r="D111" i="9"/>
  <c r="D114" i="9"/>
  <c r="D115" i="9"/>
  <c r="D118" i="9"/>
  <c r="D119" i="9"/>
  <c r="D122" i="9"/>
  <c r="D124" i="9"/>
  <c r="D127" i="9"/>
  <c r="D128" i="9"/>
  <c r="D131" i="9"/>
  <c r="D132" i="9"/>
  <c r="D135" i="9"/>
  <c r="D136" i="9"/>
  <c r="D139" i="9"/>
  <c r="D140" i="9"/>
  <c r="D143" i="9"/>
  <c r="D144" i="9"/>
  <c r="D145" i="9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13" i="10"/>
  <c r="C13" i="9"/>
  <c r="C14" i="9"/>
  <c r="C15" i="9"/>
  <c r="D15" i="9" s="1"/>
  <c r="C16" i="9"/>
  <c r="D16" i="9" s="1"/>
  <c r="C17" i="9"/>
  <c r="C18" i="9"/>
  <c r="C19" i="9"/>
  <c r="D19" i="9" s="1"/>
  <c r="C20" i="9"/>
  <c r="D20" i="9" s="1"/>
  <c r="C21" i="9"/>
  <c r="C22" i="9"/>
  <c r="C23" i="9"/>
  <c r="D23" i="9" s="1"/>
  <c r="C24" i="9"/>
  <c r="D24" i="9" s="1"/>
  <c r="C25" i="9"/>
  <c r="C26" i="9"/>
  <c r="C27" i="9"/>
  <c r="D27" i="9" s="1"/>
  <c r="C28" i="9"/>
  <c r="D28" i="9" s="1"/>
  <c r="C29" i="9"/>
  <c r="C30" i="9"/>
  <c r="C31" i="9"/>
  <c r="D31" i="9" s="1"/>
  <c r="C32" i="9"/>
  <c r="D32" i="9" s="1"/>
  <c r="C33" i="9"/>
  <c r="C34" i="9"/>
  <c r="C35" i="9"/>
  <c r="D35" i="9" s="1"/>
  <c r="C36" i="9"/>
  <c r="D36" i="9" s="1"/>
  <c r="C37" i="9"/>
  <c r="C38" i="9"/>
  <c r="C39" i="9"/>
  <c r="D39" i="9" s="1"/>
  <c r="C40" i="9"/>
  <c r="D40" i="9" s="1"/>
  <c r="C41" i="9"/>
  <c r="C42" i="9"/>
  <c r="C43" i="9"/>
  <c r="D43" i="9" s="1"/>
  <c r="C44" i="9"/>
  <c r="D44" i="9" s="1"/>
  <c r="C45" i="9"/>
  <c r="C46" i="9"/>
  <c r="C47" i="9"/>
  <c r="D47" i="9" s="1"/>
  <c r="C48" i="9"/>
  <c r="D48" i="9" s="1"/>
  <c r="C49" i="9"/>
  <c r="C50" i="9"/>
  <c r="C51" i="9"/>
  <c r="D51" i="9" s="1"/>
  <c r="C52" i="9"/>
  <c r="D52" i="9" s="1"/>
  <c r="C53" i="9"/>
  <c r="C54" i="9"/>
  <c r="C55" i="9"/>
  <c r="D55" i="9" s="1"/>
  <c r="C56" i="9"/>
  <c r="D56" i="9" s="1"/>
  <c r="C57" i="9"/>
  <c r="C58" i="9"/>
  <c r="C59" i="9"/>
  <c r="D59" i="9" s="1"/>
  <c r="C60" i="9"/>
  <c r="D60" i="9" s="1"/>
  <c r="C61" i="9"/>
  <c r="C62" i="9"/>
  <c r="C63" i="9"/>
  <c r="D63" i="9" s="1"/>
  <c r="C64" i="9"/>
  <c r="D64" i="9" s="1"/>
  <c r="C65" i="9"/>
  <c r="C66" i="9"/>
  <c r="C68" i="9"/>
  <c r="D68" i="9" s="1"/>
  <c r="C69" i="9"/>
  <c r="D69" i="9" s="1"/>
  <c r="C70" i="9"/>
  <c r="C71" i="9"/>
  <c r="C72" i="9"/>
  <c r="D72" i="9" s="1"/>
  <c r="C73" i="9"/>
  <c r="D73" i="9" s="1"/>
  <c r="C74" i="9"/>
  <c r="C75" i="9"/>
  <c r="C76" i="9"/>
  <c r="D76" i="9" s="1"/>
  <c r="C77" i="9"/>
  <c r="D77" i="9" s="1"/>
  <c r="C78" i="9"/>
  <c r="C79" i="9"/>
  <c r="C80" i="9"/>
  <c r="D80" i="9" s="1"/>
  <c r="C81" i="9"/>
  <c r="D81" i="9" s="1"/>
  <c r="C82" i="9"/>
  <c r="C83" i="9"/>
  <c r="C84" i="9"/>
  <c r="D84" i="9" s="1"/>
  <c r="C85" i="9"/>
  <c r="D85" i="9" s="1"/>
  <c r="C86" i="9"/>
  <c r="C87" i="9"/>
  <c r="C88" i="9"/>
  <c r="D88" i="9" s="1"/>
  <c r="C89" i="9"/>
  <c r="D89" i="9" s="1"/>
  <c r="C90" i="9"/>
  <c r="C91" i="9"/>
  <c r="C92" i="9"/>
  <c r="D92" i="9" s="1"/>
  <c r="C93" i="9"/>
  <c r="D93" i="9" s="1"/>
  <c r="C94" i="9"/>
  <c r="C95" i="9"/>
  <c r="C96" i="9"/>
  <c r="D96" i="9" s="1"/>
  <c r="C97" i="9"/>
  <c r="D97" i="9" s="1"/>
  <c r="C98" i="9"/>
  <c r="C99" i="9"/>
  <c r="C100" i="9"/>
  <c r="D100" i="9" s="1"/>
  <c r="C101" i="9"/>
  <c r="D101" i="9" s="1"/>
  <c r="C102" i="9"/>
  <c r="C103" i="9"/>
  <c r="C104" i="9"/>
  <c r="D104" i="9" s="1"/>
  <c r="C105" i="9"/>
  <c r="D105" i="9" s="1"/>
  <c r="C106" i="9"/>
  <c r="C107" i="9"/>
  <c r="C108" i="9"/>
  <c r="D108" i="9" s="1"/>
  <c r="C109" i="9"/>
  <c r="D109" i="9" s="1"/>
  <c r="C110" i="9"/>
  <c r="C111" i="9"/>
  <c r="C112" i="9"/>
  <c r="D112" i="9" s="1"/>
  <c r="C113" i="9"/>
  <c r="D113" i="9" s="1"/>
  <c r="C114" i="9"/>
  <c r="C115" i="9"/>
  <c r="C116" i="9"/>
  <c r="D116" i="9" s="1"/>
  <c r="C117" i="9"/>
  <c r="D117" i="9" s="1"/>
  <c r="C118" i="9"/>
  <c r="C119" i="9"/>
  <c r="C120" i="9"/>
  <c r="D120" i="9" s="1"/>
  <c r="C121" i="9"/>
  <c r="D121" i="9" s="1"/>
  <c r="C122" i="9"/>
  <c r="C124" i="9"/>
  <c r="C125" i="9"/>
  <c r="D125" i="9" s="1"/>
  <c r="C126" i="9"/>
  <c r="D126" i="9" s="1"/>
  <c r="C127" i="9"/>
  <c r="C128" i="9"/>
  <c r="C129" i="9"/>
  <c r="D129" i="9" s="1"/>
  <c r="C130" i="9"/>
  <c r="D130" i="9" s="1"/>
  <c r="C131" i="9"/>
  <c r="C132" i="9"/>
  <c r="C133" i="9"/>
  <c r="D133" i="9" s="1"/>
  <c r="C134" i="9"/>
  <c r="D134" i="9" s="1"/>
  <c r="C135" i="9"/>
  <c r="C136" i="9"/>
  <c r="C137" i="9"/>
  <c r="D137" i="9" s="1"/>
  <c r="C138" i="9"/>
  <c r="D138" i="9" s="1"/>
  <c r="C139" i="9"/>
  <c r="C140" i="9"/>
  <c r="C141" i="9"/>
  <c r="D141" i="9" s="1"/>
  <c r="C142" i="9"/>
  <c r="D142" i="9" s="1"/>
  <c r="C143" i="9"/>
  <c r="C144" i="9"/>
  <c r="C147" i="9"/>
  <c r="D147" i="9" s="1"/>
  <c r="C148" i="9"/>
  <c r="D148" i="9" s="1"/>
  <c r="C149" i="9"/>
  <c r="D149" i="9" s="1"/>
  <c r="C150" i="9"/>
  <c r="D150" i="9" s="1"/>
  <c r="C151" i="9"/>
  <c r="D151" i="9" s="1"/>
  <c r="C152" i="9"/>
  <c r="D152" i="9" s="1"/>
  <c r="C153" i="9"/>
  <c r="D153" i="9" s="1"/>
  <c r="C154" i="9"/>
  <c r="D154" i="9" s="1"/>
  <c r="C155" i="9"/>
  <c r="D155" i="9" s="1"/>
  <c r="C156" i="9"/>
  <c r="D156" i="9" s="1"/>
  <c r="C157" i="9"/>
  <c r="D157" i="9" s="1"/>
  <c r="C158" i="9"/>
  <c r="D158" i="9" s="1"/>
  <c r="C159" i="9"/>
  <c r="D159" i="9" s="1"/>
  <c r="C160" i="9"/>
  <c r="D160" i="9" s="1"/>
  <c r="C161" i="9"/>
  <c r="D161" i="9" s="1"/>
  <c r="C162" i="9"/>
  <c r="D162" i="9" s="1"/>
  <c r="C163" i="9"/>
  <c r="D163" i="9" s="1"/>
  <c r="C164" i="9"/>
  <c r="D164" i="9" s="1"/>
  <c r="C165" i="9"/>
  <c r="D165" i="9" s="1"/>
  <c r="C166" i="9"/>
  <c r="D166" i="9" s="1"/>
  <c r="C167" i="9"/>
  <c r="D167" i="9" s="1"/>
  <c r="C168" i="9"/>
  <c r="D168" i="9" s="1"/>
  <c r="C169" i="9"/>
  <c r="D169" i="9" s="1"/>
  <c r="C170" i="9"/>
  <c r="D170" i="9" s="1"/>
  <c r="C171" i="9"/>
  <c r="D171" i="9" s="1"/>
  <c r="C172" i="9"/>
  <c r="D172" i="9" s="1"/>
  <c r="C173" i="9"/>
  <c r="D173" i="9" s="1"/>
  <c r="C174" i="9"/>
  <c r="D174" i="9" s="1"/>
  <c r="C175" i="9"/>
  <c r="D175" i="9" s="1"/>
  <c r="C176" i="9"/>
  <c r="D176" i="9" s="1"/>
  <c r="C177" i="9"/>
  <c r="D177" i="9" s="1"/>
  <c r="C178" i="9"/>
  <c r="D178" i="9" s="1"/>
  <c r="C195" i="9"/>
  <c r="D195" i="9" s="1"/>
  <c r="C196" i="9"/>
  <c r="D196" i="9" s="1"/>
  <c r="C197" i="9"/>
  <c r="D197" i="9" s="1"/>
  <c r="C198" i="9"/>
  <c r="D198" i="9" s="1"/>
  <c r="C199" i="9"/>
  <c r="D199" i="9" s="1"/>
  <c r="C200" i="9"/>
  <c r="D200" i="9" s="1"/>
  <c r="C201" i="9"/>
  <c r="D201" i="9" s="1"/>
  <c r="C202" i="9"/>
  <c r="D202" i="9" s="1"/>
  <c r="C203" i="9"/>
  <c r="D203" i="9" s="1"/>
  <c r="C204" i="9"/>
  <c r="D204" i="9" s="1"/>
  <c r="C205" i="9"/>
  <c r="D205" i="9" s="1"/>
  <c r="C206" i="9"/>
  <c r="D206" i="9" s="1"/>
  <c r="C207" i="9"/>
  <c r="D207" i="9" s="1"/>
  <c r="C208" i="9"/>
  <c r="D208" i="9" s="1"/>
  <c r="C209" i="9"/>
  <c r="D209" i="9" s="1"/>
  <c r="C210" i="9"/>
  <c r="D210" i="9" s="1"/>
  <c r="C211" i="9"/>
  <c r="D211" i="9" s="1"/>
  <c r="C212" i="9"/>
  <c r="D212" i="9" s="1"/>
  <c r="C213" i="9"/>
  <c r="D213" i="9" s="1"/>
  <c r="C214" i="9"/>
  <c r="D214" i="9" s="1"/>
  <c r="C215" i="9"/>
  <c r="D215" i="9" s="1"/>
  <c r="C216" i="9"/>
  <c r="D216" i="9" s="1"/>
  <c r="C217" i="9"/>
  <c r="D217" i="9" s="1"/>
  <c r="C218" i="9"/>
  <c r="D218" i="9" s="1"/>
  <c r="C219" i="9"/>
  <c r="D219" i="9" s="1"/>
  <c r="C220" i="9"/>
  <c r="D220" i="9" s="1"/>
  <c r="C221" i="9"/>
  <c r="D221" i="9" s="1"/>
  <c r="C222" i="9"/>
  <c r="D222" i="9" s="1"/>
  <c r="C223" i="9"/>
  <c r="D223" i="9" s="1"/>
  <c r="C224" i="9"/>
  <c r="D224" i="9" s="1"/>
  <c r="C225" i="9"/>
  <c r="D225" i="9" s="1"/>
  <c r="C226" i="9"/>
  <c r="D226" i="9" s="1"/>
  <c r="C227" i="9"/>
  <c r="D227" i="9" s="1"/>
  <c r="C228" i="9"/>
  <c r="D228" i="9" s="1"/>
  <c r="C229" i="9"/>
  <c r="D229" i="9" s="1"/>
  <c r="C230" i="9"/>
  <c r="D230" i="9" s="1"/>
  <c r="C232" i="9"/>
  <c r="D232" i="9" s="1"/>
  <c r="C233" i="9"/>
  <c r="D233" i="9" s="1"/>
  <c r="C234" i="9"/>
  <c r="D234" i="9" s="1"/>
  <c r="C235" i="9"/>
  <c r="D235" i="9" s="1"/>
  <c r="C236" i="9"/>
  <c r="D236" i="9" s="1"/>
  <c r="C237" i="9"/>
  <c r="D237" i="9" s="1"/>
  <c r="C238" i="9"/>
  <c r="D238" i="9" s="1"/>
  <c r="C239" i="9"/>
  <c r="D239" i="9" s="1"/>
  <c r="C240" i="9"/>
  <c r="D240" i="9" s="1"/>
  <c r="C241" i="9"/>
  <c r="D241" i="9" s="1"/>
  <c r="C242" i="9"/>
  <c r="D242" i="9" s="1"/>
  <c r="C243" i="9"/>
  <c r="D243" i="9" s="1"/>
  <c r="C244" i="9"/>
  <c r="D244" i="9" s="1"/>
  <c r="C245" i="9"/>
  <c r="D245" i="9" s="1"/>
  <c r="C246" i="9"/>
  <c r="D246" i="9" s="1"/>
  <c r="C256" i="9"/>
  <c r="D256" i="9" s="1"/>
  <c r="C257" i="9"/>
  <c r="D257" i="9" s="1"/>
  <c r="C286" i="9"/>
  <c r="D286" i="9" s="1"/>
  <c r="C287" i="9"/>
  <c r="D287" i="9" s="1"/>
  <c r="C288" i="9"/>
  <c r="D288" i="9" s="1"/>
  <c r="C289" i="9"/>
  <c r="D289" i="9" s="1"/>
  <c r="C290" i="9"/>
  <c r="D290" i="9" s="1"/>
  <c r="C291" i="9"/>
  <c r="D291" i="9" s="1"/>
  <c r="C292" i="9"/>
  <c r="D292" i="9" s="1"/>
  <c r="C293" i="9"/>
  <c r="D293" i="9" s="1"/>
  <c r="C294" i="9"/>
  <c r="D294" i="9" s="1"/>
  <c r="C295" i="9"/>
  <c r="D295" i="9" s="1"/>
  <c r="C296" i="9"/>
  <c r="D296" i="9" s="1"/>
  <c r="C297" i="9"/>
  <c r="D297" i="9" s="1"/>
  <c r="C298" i="9"/>
  <c r="D298" i="9" s="1"/>
  <c r="C299" i="9"/>
  <c r="D299" i="9" s="1"/>
  <c r="C300" i="9"/>
  <c r="D300" i="9" s="1"/>
  <c r="C301" i="9"/>
  <c r="D301" i="9" s="1"/>
  <c r="C302" i="9"/>
  <c r="D302" i="9" s="1"/>
  <c r="C303" i="9"/>
  <c r="D303" i="9" s="1"/>
  <c r="C304" i="9"/>
  <c r="D304" i="9" s="1"/>
  <c r="C305" i="9"/>
  <c r="D305" i="9" s="1"/>
  <c r="C306" i="9"/>
  <c r="D306" i="9" s="1"/>
  <c r="C307" i="9"/>
  <c r="D307" i="9" s="1"/>
  <c r="C308" i="9"/>
  <c r="D308" i="9" s="1"/>
  <c r="C309" i="9"/>
  <c r="D309" i="9" s="1"/>
  <c r="C310" i="9"/>
  <c r="D310" i="9" s="1"/>
  <c r="C311" i="9"/>
  <c r="D311" i="9" s="1"/>
  <c r="C312" i="9"/>
  <c r="D312" i="9" s="1"/>
  <c r="C313" i="9"/>
  <c r="D313" i="9" s="1"/>
  <c r="C314" i="9"/>
  <c r="D314" i="9" s="1"/>
  <c r="C315" i="9"/>
  <c r="D315" i="9" s="1"/>
  <c r="C316" i="9"/>
  <c r="D316" i="9" s="1"/>
  <c r="C317" i="9"/>
  <c r="D317" i="9" s="1"/>
  <c r="C318" i="9"/>
  <c r="D318" i="9" s="1"/>
  <c r="C319" i="9"/>
  <c r="D319" i="9" s="1"/>
  <c r="C320" i="9"/>
  <c r="D320" i="9" s="1"/>
  <c r="C321" i="9"/>
  <c r="D321" i="9" s="1"/>
  <c r="C322" i="9"/>
  <c r="D322" i="9" s="1"/>
  <c r="C323" i="9"/>
  <c r="D323" i="9" s="1"/>
  <c r="C324" i="9"/>
  <c r="D324" i="9" s="1"/>
  <c r="C325" i="9"/>
  <c r="D325" i="9" s="1"/>
  <c r="C326" i="9"/>
  <c r="D326" i="9" s="1"/>
  <c r="C327" i="9"/>
  <c r="D327" i="9" s="1"/>
  <c r="C328" i="9"/>
  <c r="D328" i="9" s="1"/>
  <c r="C329" i="9"/>
  <c r="D329" i="9" s="1"/>
  <c r="C330" i="9"/>
  <c r="D330" i="9" s="1"/>
  <c r="C331" i="9"/>
  <c r="D331" i="9" s="1"/>
  <c r="C333" i="9"/>
  <c r="D333" i="9" s="1"/>
  <c r="C334" i="9"/>
  <c r="D334" i="9" s="1"/>
  <c r="C335" i="9"/>
  <c r="D335" i="9" s="1"/>
  <c r="C336" i="9"/>
  <c r="D336" i="9" s="1"/>
  <c r="C337" i="9"/>
  <c r="D337" i="9" s="1"/>
  <c r="C338" i="9"/>
  <c r="D338" i="9" s="1"/>
  <c r="C339" i="9"/>
  <c r="D339" i="9" s="1"/>
  <c r="C341" i="9"/>
  <c r="D341" i="9" s="1"/>
  <c r="C343" i="9"/>
  <c r="D343" i="9" s="1"/>
  <c r="C345" i="9"/>
  <c r="D345" i="9" s="1"/>
  <c r="C370" i="9"/>
  <c r="D370" i="9" s="1"/>
  <c r="C12" i="9"/>
  <c r="D12" i="9" s="1"/>
  <c r="B376" i="10" l="1"/>
  <c r="B374" i="10"/>
  <c r="B372" i="10"/>
  <c r="B371" i="10"/>
  <c r="B370" i="10"/>
  <c r="B368" i="10"/>
  <c r="B367" i="10"/>
  <c r="B366" i="10"/>
  <c r="B365" i="10"/>
  <c r="B364" i="10"/>
  <c r="B363" i="10"/>
  <c r="B362" i="10"/>
  <c r="B361" i="10"/>
  <c r="B360" i="10"/>
  <c r="B359" i="10"/>
  <c r="B358" i="10"/>
  <c r="B357" i="10"/>
  <c r="B356" i="10"/>
  <c r="B355" i="10"/>
  <c r="B354" i="10"/>
  <c r="B353" i="10"/>
  <c r="B351" i="10"/>
  <c r="B350" i="10"/>
  <c r="B349" i="10"/>
  <c r="B348" i="10"/>
  <c r="B347" i="10"/>
  <c r="B346" i="10"/>
  <c r="B345" i="10"/>
  <c r="B344" i="10"/>
  <c r="B343" i="10"/>
  <c r="B342" i="10"/>
  <c r="B341" i="10"/>
  <c r="B340" i="10"/>
  <c r="B339" i="10"/>
  <c r="B338" i="10"/>
  <c r="B336" i="10"/>
  <c r="B335" i="10"/>
  <c r="B334" i="10"/>
  <c r="B333" i="10"/>
  <c r="B332" i="10"/>
  <c r="B331" i="10"/>
  <c r="B330" i="10"/>
  <c r="B329" i="10"/>
  <c r="B328" i="10"/>
  <c r="B327" i="10"/>
  <c r="B326" i="10"/>
  <c r="B325" i="10"/>
  <c r="B324" i="10"/>
  <c r="B323" i="10"/>
  <c r="B322" i="10"/>
  <c r="B321" i="10"/>
  <c r="B320" i="10"/>
  <c r="B319" i="10"/>
  <c r="B318" i="10"/>
  <c r="B317" i="10"/>
  <c r="B316" i="10"/>
  <c r="B315" i="10"/>
  <c r="B314" i="10"/>
  <c r="B313" i="10"/>
  <c r="B312" i="10"/>
  <c r="B311" i="10"/>
  <c r="B310" i="10"/>
  <c r="B309" i="10"/>
  <c r="B308" i="10"/>
  <c r="B307" i="10"/>
  <c r="B306" i="10"/>
  <c r="B303" i="10"/>
  <c r="B302" i="10"/>
  <c r="B301" i="10"/>
  <c r="B300" i="10"/>
  <c r="B299" i="10"/>
  <c r="B298" i="10"/>
  <c r="B297" i="10"/>
  <c r="B296" i="10"/>
  <c r="B295" i="10"/>
  <c r="B294" i="10"/>
  <c r="B293" i="10"/>
  <c r="B292" i="10"/>
  <c r="B291" i="10"/>
  <c r="B289" i="10"/>
  <c r="B288" i="10"/>
  <c r="B287" i="10"/>
  <c r="B286" i="10"/>
  <c r="B284" i="10"/>
  <c r="B283" i="10"/>
  <c r="B281" i="10"/>
  <c r="B280" i="10"/>
  <c r="B278" i="10"/>
  <c r="B276" i="10"/>
  <c r="B275" i="10"/>
  <c r="B273" i="10"/>
  <c r="B272" i="10"/>
  <c r="B271" i="10"/>
  <c r="B270" i="10"/>
  <c r="B269" i="10"/>
  <c r="B267" i="10"/>
  <c r="B266" i="10"/>
  <c r="B265" i="10"/>
  <c r="B264" i="10"/>
  <c r="B262" i="10"/>
  <c r="B261" i="10"/>
  <c r="B259" i="10"/>
  <c r="B258" i="10"/>
  <c r="B257" i="10"/>
  <c r="B256" i="10"/>
  <c r="B255" i="10"/>
  <c r="B254" i="10"/>
  <c r="B253" i="10"/>
  <c r="B251" i="10"/>
  <c r="B250" i="10"/>
  <c r="B249" i="10"/>
  <c r="B248" i="10"/>
  <c r="B247" i="10"/>
  <c r="B246" i="10"/>
  <c r="B245" i="10"/>
  <c r="B244" i="10"/>
  <c r="B243" i="10"/>
  <c r="B242" i="10"/>
  <c r="B241" i="10"/>
  <c r="B240" i="10"/>
  <c r="B239" i="10"/>
  <c r="B238" i="10"/>
  <c r="B237" i="10"/>
  <c r="B235" i="10"/>
  <c r="B234" i="10"/>
  <c r="B233" i="10"/>
  <c r="B232" i="10"/>
  <c r="B231" i="10"/>
  <c r="B230" i="10"/>
  <c r="B229" i="10"/>
  <c r="B228" i="10"/>
  <c r="B227" i="10"/>
  <c r="B226" i="10"/>
  <c r="B225" i="10"/>
  <c r="B224" i="10"/>
  <c r="B223" i="10"/>
  <c r="B222" i="10"/>
  <c r="B221" i="10"/>
  <c r="B220" i="10"/>
  <c r="B219" i="10"/>
  <c r="B218" i="10"/>
  <c r="B217" i="10"/>
  <c r="B216" i="10"/>
  <c r="B215" i="10"/>
  <c r="B214" i="10"/>
  <c r="B213" i="10"/>
  <c r="B212" i="10"/>
  <c r="B211" i="10"/>
  <c r="B210" i="10"/>
  <c r="B209" i="10"/>
  <c r="B208" i="10"/>
  <c r="B207" i="10"/>
  <c r="B206" i="10"/>
  <c r="B205" i="10"/>
  <c r="B204" i="10"/>
  <c r="B203" i="10"/>
  <c r="B202" i="10"/>
  <c r="B201" i="10"/>
  <c r="B200" i="10"/>
  <c r="B198" i="10"/>
  <c r="B197" i="10"/>
  <c r="B196" i="10"/>
  <c r="B195" i="10"/>
  <c r="B194" i="10"/>
  <c r="B193" i="10"/>
  <c r="B192" i="10"/>
  <c r="B191" i="10"/>
  <c r="B190" i="10"/>
  <c r="B189" i="10"/>
  <c r="B188" i="10"/>
  <c r="B187" i="10"/>
  <c r="B186" i="10"/>
  <c r="B185" i="10"/>
  <c r="B184" i="10"/>
  <c r="B183" i="10"/>
  <c r="B181" i="10"/>
  <c r="B180" i="10"/>
  <c r="B179" i="10"/>
  <c r="B178" i="10"/>
  <c r="B177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68" i="10"/>
  <c r="C68" i="10" s="1"/>
  <c r="B67" i="10"/>
  <c r="C67" i="10" s="1"/>
  <c r="B66" i="10"/>
  <c r="C66" i="10" s="1"/>
  <c r="B65" i="10"/>
  <c r="C65" i="10" s="1"/>
  <c r="B64" i="10"/>
  <c r="C64" i="10" s="1"/>
  <c r="B63" i="10"/>
  <c r="C63" i="10" s="1"/>
  <c r="B62" i="10"/>
  <c r="C62" i="10" s="1"/>
  <c r="B61" i="10"/>
  <c r="C61" i="10" s="1"/>
  <c r="B60" i="10"/>
  <c r="C60" i="10" s="1"/>
  <c r="B59" i="10"/>
  <c r="C59" i="10" s="1"/>
  <c r="B58" i="10"/>
  <c r="C58" i="10" s="1"/>
  <c r="B57" i="10"/>
  <c r="C57" i="10" s="1"/>
  <c r="B56" i="10"/>
  <c r="C56" i="10" s="1"/>
  <c r="B55" i="10"/>
  <c r="C55" i="10" s="1"/>
  <c r="B54" i="10"/>
  <c r="C54" i="10" s="1"/>
  <c r="B53" i="10"/>
  <c r="C53" i="10" s="1"/>
  <c r="B52" i="10"/>
  <c r="C52" i="10" s="1"/>
  <c r="B51" i="10"/>
  <c r="C51" i="10" s="1"/>
  <c r="B50" i="10"/>
  <c r="C50" i="10" s="1"/>
  <c r="B49" i="10"/>
  <c r="C49" i="10" s="1"/>
  <c r="B48" i="10"/>
  <c r="C48" i="10" s="1"/>
  <c r="B47" i="10"/>
  <c r="C47" i="10" s="1"/>
  <c r="B46" i="10"/>
  <c r="C46" i="10" s="1"/>
  <c r="B45" i="10"/>
  <c r="C45" i="10" s="1"/>
  <c r="B44" i="10"/>
  <c r="C44" i="10" s="1"/>
  <c r="B43" i="10"/>
  <c r="C43" i="10" s="1"/>
  <c r="B42" i="10"/>
  <c r="C42" i="10" s="1"/>
  <c r="B41" i="10"/>
  <c r="C41" i="10" s="1"/>
  <c r="B40" i="10"/>
  <c r="C40" i="10" s="1"/>
  <c r="B39" i="10"/>
  <c r="C39" i="10" s="1"/>
  <c r="B38" i="10"/>
  <c r="C38" i="10" s="1"/>
  <c r="B37" i="10"/>
  <c r="C37" i="10" s="1"/>
  <c r="B36" i="10"/>
  <c r="C36" i="10" s="1"/>
  <c r="B35" i="10"/>
  <c r="C35" i="10" s="1"/>
  <c r="B34" i="10"/>
  <c r="C34" i="10" s="1"/>
  <c r="B33" i="10"/>
  <c r="C33" i="10" s="1"/>
  <c r="B32" i="10"/>
  <c r="C32" i="10" s="1"/>
  <c r="B31" i="10"/>
  <c r="C31" i="10" s="1"/>
  <c r="D21" i="11"/>
  <c r="E21" i="11" s="1"/>
  <c r="D20" i="11"/>
  <c r="E20" i="11" s="1"/>
  <c r="D19" i="11"/>
  <c r="E19" i="11" s="1"/>
  <c r="D18" i="11"/>
  <c r="E18" i="11" s="1"/>
  <c r="D17" i="11"/>
  <c r="E17" i="11" s="1"/>
  <c r="D15" i="11"/>
  <c r="E15" i="11" s="1"/>
  <c r="D14" i="11"/>
  <c r="E14" i="11" s="1"/>
  <c r="D13" i="11"/>
  <c r="E13" i="11" s="1"/>
  <c r="D12" i="11"/>
  <c r="E12" i="11" s="1"/>
  <c r="D11" i="11"/>
  <c r="E11" i="11" s="1"/>
  <c r="D10" i="11"/>
  <c r="E10" i="11" s="1"/>
  <c r="D9" i="11"/>
  <c r="E9" i="11" s="1"/>
  <c r="D8" i="11"/>
  <c r="E8" i="11" s="1"/>
  <c r="D7" i="11"/>
  <c r="E7" i="11" s="1"/>
  <c r="F8" i="11" l="1"/>
  <c r="G8" i="11" s="1"/>
  <c r="F10" i="11"/>
  <c r="G10" i="11" s="1"/>
  <c r="F12" i="11"/>
  <c r="G12" i="11" s="1"/>
  <c r="F14" i="11"/>
  <c r="G14" i="11" s="1"/>
  <c r="F17" i="11"/>
  <c r="G17" i="11" s="1"/>
  <c r="F19" i="11"/>
  <c r="G19" i="11" s="1"/>
  <c r="F21" i="11"/>
  <c r="G21" i="11"/>
  <c r="F7" i="11"/>
  <c r="G7" i="11" s="1"/>
  <c r="F9" i="11"/>
  <c r="G9" i="11" s="1"/>
  <c r="F11" i="11"/>
  <c r="G11" i="11" s="1"/>
  <c r="F13" i="11"/>
  <c r="G13" i="11" s="1"/>
  <c r="F15" i="11"/>
  <c r="G15" i="11" s="1"/>
  <c r="F18" i="11"/>
  <c r="G18" i="11" s="1"/>
  <c r="F20" i="11"/>
  <c r="G20" i="11" s="1"/>
</calcChain>
</file>

<file path=xl/sharedStrings.xml><?xml version="1.0" encoding="utf-8"?>
<sst xmlns="http://schemas.openxmlformats.org/spreadsheetml/2006/main" count="1483" uniqueCount="814">
  <si>
    <t>Марка изделия</t>
  </si>
  <si>
    <t>Цена 1 шт. с НДС</t>
  </si>
  <si>
    <t>Габариты: Длин. Шир. Высота     мм.</t>
  </si>
  <si>
    <t>П 72.15.8 АтV-1</t>
  </si>
  <si>
    <t>7180х1490х220</t>
  </si>
  <si>
    <t>П 72.12.8 АтV -1</t>
  </si>
  <si>
    <t>7180х1190х220</t>
  </si>
  <si>
    <t>П 71.15.8 АтV-1</t>
  </si>
  <si>
    <t>7080х1490х220</t>
  </si>
  <si>
    <t>П 71.12.8 АтV -1</t>
  </si>
  <si>
    <t>7080х1190х220</t>
  </si>
  <si>
    <t>П 70.15.8 АтV-1</t>
  </si>
  <si>
    <t>6980х1490х220</t>
  </si>
  <si>
    <t>П 70.12.8 АтV -1</t>
  </si>
  <si>
    <t>6980х1190х220</t>
  </si>
  <si>
    <t>П 69.15.8 АтV-1</t>
  </si>
  <si>
    <t>6880Х1490Х220</t>
  </si>
  <si>
    <t>П 69.12.8 АтV -1</t>
  </si>
  <si>
    <t>6880х1190х220</t>
  </si>
  <si>
    <t>П 68.15.8 АтV-1</t>
  </si>
  <si>
    <t>6780Х1490Х220</t>
  </si>
  <si>
    <t>П 68.12.8 АтV -1</t>
  </si>
  <si>
    <t>6780х1190х220</t>
  </si>
  <si>
    <t>П 67.15.8 АтV-1</t>
  </si>
  <si>
    <t>6680Х1490Х220</t>
  </si>
  <si>
    <t>П 67.12.8 АтV -1</t>
  </si>
  <si>
    <t>6680х1190х220</t>
  </si>
  <si>
    <t>П 66.15.8 АтV-1</t>
  </si>
  <si>
    <t>6580Х1490Х220</t>
  </si>
  <si>
    <t>П 66.12.8 АтV -1</t>
  </si>
  <si>
    <t>6580х1190х220</t>
  </si>
  <si>
    <t>П 65.15.8 АтV-1</t>
  </si>
  <si>
    <t>6480Х1490Х220</t>
  </si>
  <si>
    <t>П 65.12.8 АтV -1</t>
  </si>
  <si>
    <t>6480х1190х220</t>
  </si>
  <si>
    <t>П 64.15.8 АтV-1</t>
  </si>
  <si>
    <t>6380Х1490Х220</t>
  </si>
  <si>
    <t>П 64.12.8 АтV -1</t>
  </si>
  <si>
    <t>6380х1190х220</t>
  </si>
  <si>
    <t>ПК 63.15.8 АтV-а</t>
  </si>
  <si>
    <t>6280х1490х220</t>
  </si>
  <si>
    <t>ПК 63.12.8 АтV -а</t>
  </si>
  <si>
    <t>6280х1190х220</t>
  </si>
  <si>
    <t>ПК 62.15.8 АтV-а</t>
  </si>
  <si>
    <t>6180х1490х220</t>
  </si>
  <si>
    <t>ПК 62.12.8 АтV -а</t>
  </si>
  <si>
    <t>6180х1190х220</t>
  </si>
  <si>
    <t>ПК 61.15.8 АтV-а</t>
  </si>
  <si>
    <t>6080х1490х220</t>
  </si>
  <si>
    <t>ПК 61.12.8 АтV -а</t>
  </si>
  <si>
    <t>6080х1190х220</t>
  </si>
  <si>
    <t>ПК 60.15.8 АтVт-а</t>
  </si>
  <si>
    <t>5980х1490х220</t>
  </si>
  <si>
    <t>ПК 60.12.8 АтV т-а</t>
  </si>
  <si>
    <t>5980х1190х220</t>
  </si>
  <si>
    <t>ПК 59.15.8 АтVт-а</t>
  </si>
  <si>
    <t>5880х1490х220</t>
  </si>
  <si>
    <t>ПК 59.12.8 АтV т-а</t>
  </si>
  <si>
    <t>5880х1190х220</t>
  </si>
  <si>
    <t>ПК 58.15.8 АтVт-а</t>
  </si>
  <si>
    <t>5780х1490х220</t>
  </si>
  <si>
    <t>ПК 58.12.8 АтVт-а</t>
  </si>
  <si>
    <t>5780х1190х220</t>
  </si>
  <si>
    <t>ПК 57.15.8 АтVт -а</t>
  </si>
  <si>
    <t>5680х1490х220</t>
  </si>
  <si>
    <t>ПК 57.12.8 АтVт -а</t>
  </si>
  <si>
    <t>5680х1190х220</t>
  </si>
  <si>
    <t>ПК 56.15.8 АтVт -а</t>
  </si>
  <si>
    <t>5580х1490х220</t>
  </si>
  <si>
    <t>ПК 56.12.8 АтVт -а</t>
  </si>
  <si>
    <t>5580х1190х220</t>
  </si>
  <si>
    <t>ПК 55.15.8 АтVт -а</t>
  </si>
  <si>
    <t>5480х1490х220</t>
  </si>
  <si>
    <t>ПК 55.12.8 АтVт -а</t>
  </si>
  <si>
    <t>5480х1190х220</t>
  </si>
  <si>
    <t>ПК 54.15.8 АтVт - а</t>
  </si>
  <si>
    <t>5380х1490х220</t>
  </si>
  <si>
    <t>ПК 54.12.8 АтV т-а</t>
  </si>
  <si>
    <t>5380х1190х220</t>
  </si>
  <si>
    <t>ПК 53.15.8 АтVт - а</t>
  </si>
  <si>
    <t>5280х1490х220</t>
  </si>
  <si>
    <t>ПК 53.12.8 АтV т-а</t>
  </si>
  <si>
    <t>5280х1190х220</t>
  </si>
  <si>
    <t>ПК 52.15.8 АтVт - а</t>
  </si>
  <si>
    <t>5180х1490х220</t>
  </si>
  <si>
    <t>ПК 52.12.8 АтV т-а</t>
  </si>
  <si>
    <t>5180х1190х220</t>
  </si>
  <si>
    <t>ПК 51.15.8 АтVт-а</t>
  </si>
  <si>
    <t>5080х1490х220</t>
  </si>
  <si>
    <t>ПК 51.12.8 АтV т-а</t>
  </si>
  <si>
    <t>5080х1190х220</t>
  </si>
  <si>
    <t>ПК 50.15.8 АтVт-а</t>
  </si>
  <si>
    <t>4980х1490х220</t>
  </si>
  <si>
    <t>ПК 50.12.8 АтV т-а</t>
  </si>
  <si>
    <t>4980х1190х220</t>
  </si>
  <si>
    <t>ПК 49.15.8 АтVт-а</t>
  </si>
  <si>
    <t>4880х1490х220</t>
  </si>
  <si>
    <t>ПК 49.12.8 АтV т-а</t>
  </si>
  <si>
    <t>4880х1190х220</t>
  </si>
  <si>
    <t>ПК 48.15.8 т.в</t>
  </si>
  <si>
    <t>4780х1490х220</t>
  </si>
  <si>
    <t>ПК 48.12.8 т.в</t>
  </si>
  <si>
    <t>4780х1190х220</t>
  </si>
  <si>
    <t>ПК 47.15.8 т.в</t>
  </si>
  <si>
    <t>4680х1490х220</t>
  </si>
  <si>
    <t>ПК 47.12.8 т.в</t>
  </si>
  <si>
    <t>4680х1190х220</t>
  </si>
  <si>
    <t>ПК 46.15.8 т.в</t>
  </si>
  <si>
    <t>4580х1490х220</t>
  </si>
  <si>
    <t>ПК 46.12.8 т.в</t>
  </si>
  <si>
    <t>4580х1190х220</t>
  </si>
  <si>
    <t>ПК 45.15.8 т.в</t>
  </si>
  <si>
    <t>4480х1490х220</t>
  </si>
  <si>
    <t>ПК 45.12.8 т.в</t>
  </si>
  <si>
    <t>4480х1190х220</t>
  </si>
  <si>
    <t>ПК 44.15.8 т.в</t>
  </si>
  <si>
    <t>4380х1490х220</t>
  </si>
  <si>
    <t>ПК 44.12.8 т.в</t>
  </si>
  <si>
    <t>4380х1190х220</t>
  </si>
  <si>
    <t>ПК 43.15.8 т.в</t>
  </si>
  <si>
    <t>4280х1490х220</t>
  </si>
  <si>
    <t>ПК 43.12.8 т.в</t>
  </si>
  <si>
    <t>4280х1190х220</t>
  </si>
  <si>
    <t>ПК 42.15.8 т.в</t>
  </si>
  <si>
    <t>4180х1490х220</t>
  </si>
  <si>
    <t>ПК 42.12.8 т.в</t>
  </si>
  <si>
    <t>4180х1190х220</t>
  </si>
  <si>
    <t>ПК 41.15.8 т.в</t>
  </si>
  <si>
    <t>4080х1490х220</t>
  </si>
  <si>
    <t>ПК 41.12.8 т.в</t>
  </si>
  <si>
    <t>4080х1190х220</t>
  </si>
  <si>
    <t>ПК 40.15.8 т.в</t>
  </si>
  <si>
    <t>3980х1490х220</t>
  </si>
  <si>
    <t>ПК 40.12.8 т.в</t>
  </si>
  <si>
    <t>3980х1190х220</t>
  </si>
  <si>
    <t>ПК 39.15.8 т.в</t>
  </si>
  <si>
    <t>3880х1490х220</t>
  </si>
  <si>
    <t>ПК 39.12.8 т.в</t>
  </si>
  <si>
    <t>3880х1190х220</t>
  </si>
  <si>
    <t>ПК 38.15.8 т.в</t>
  </si>
  <si>
    <t>3780х1490х220</t>
  </si>
  <si>
    <t>ПК 38.12.8 т.в</t>
  </si>
  <si>
    <t>3780х1190х220</t>
  </si>
  <si>
    <t>ПК 37.15.8 т.в</t>
  </si>
  <si>
    <t>3680х1490х220</t>
  </si>
  <si>
    <t>ПК 37.12.8 т.в</t>
  </si>
  <si>
    <t>3680х1190х220</t>
  </si>
  <si>
    <t>ПК 36.15.8 т.в</t>
  </si>
  <si>
    <t>3580х1490х220</t>
  </si>
  <si>
    <t>ПК 36.12.8 т.в</t>
  </si>
  <si>
    <t>3580х1190х220</t>
  </si>
  <si>
    <t>ПК 35.15.8 т.в</t>
  </si>
  <si>
    <t>3480х1490х220</t>
  </si>
  <si>
    <t>ПК 35.12.8 т.в</t>
  </si>
  <si>
    <t>3480х1190х220</t>
  </si>
  <si>
    <t>ПК 34.15.8 т.в</t>
  </si>
  <si>
    <t>3380х1490х220</t>
  </si>
  <si>
    <t>ПК 34.12.8 т.в</t>
  </si>
  <si>
    <t>3380х1190х220</t>
  </si>
  <si>
    <t>ПК 33.15.8 т.в</t>
  </si>
  <si>
    <t>3280х1490х220</t>
  </si>
  <si>
    <t>ПК 33.12.8 т.в</t>
  </si>
  <si>
    <t>3280х1190х220</t>
  </si>
  <si>
    <t>ПК 32.15.8 т.в</t>
  </si>
  <si>
    <t>3180х1490х220</t>
  </si>
  <si>
    <t>ПК 32.12.8 т.в</t>
  </si>
  <si>
    <t>3180х1190х220</t>
  </si>
  <si>
    <t>ПК 31.15.8 т.в</t>
  </si>
  <si>
    <t>3080х1490х220</t>
  </si>
  <si>
    <t>ПК 31.12.8 т.в</t>
  </si>
  <si>
    <t>3080х1190х220</t>
  </si>
  <si>
    <t>ПК 30.15.8 т.в</t>
  </si>
  <si>
    <t>2980х1490х220</t>
  </si>
  <si>
    <t>ПК 30.12.8 т.в</t>
  </si>
  <si>
    <t>2980х1190х220</t>
  </si>
  <si>
    <t>ПК 29.15.8 т.в</t>
  </si>
  <si>
    <t>2880х1490х220</t>
  </si>
  <si>
    <t>ПК 29.12.8 т.в</t>
  </si>
  <si>
    <t>2880х1190х220</t>
  </si>
  <si>
    <t>ПК 28.15.8 т.в</t>
  </si>
  <si>
    <t>2780х1490х220</t>
  </si>
  <si>
    <t>ПК 28.12.8 т.в</t>
  </si>
  <si>
    <t>2780х1190х220</t>
  </si>
  <si>
    <t>ПК 27.15.8 т.в</t>
  </si>
  <si>
    <t>2680х1490х220</t>
  </si>
  <si>
    <t>ПК 27.12.8 т.в</t>
  </si>
  <si>
    <t>2680х1190х220</t>
  </si>
  <si>
    <t>ПК 26.15.8 т.в</t>
  </si>
  <si>
    <t>2580х1490х220</t>
  </si>
  <si>
    <t>ПК 26.12.8 т.в</t>
  </si>
  <si>
    <t>2580х1190х220</t>
  </si>
  <si>
    <t>ПК 25.15.8 т.в</t>
  </si>
  <si>
    <t>2480х1490х220</t>
  </si>
  <si>
    <t>ПК 25.12.8 т.в</t>
  </si>
  <si>
    <t>2480х1190х220</t>
  </si>
  <si>
    <t>ПК 24.15.8 т.в</t>
  </si>
  <si>
    <t>2380х1490х220</t>
  </si>
  <si>
    <t>ПК 24.12.8 т.в</t>
  </si>
  <si>
    <t>2380х1190х220</t>
  </si>
  <si>
    <t>ПК 23.15.8 т.в</t>
  </si>
  <si>
    <t>2280х1490х220</t>
  </si>
  <si>
    <t>ПК 23.12.8 т.в</t>
  </si>
  <si>
    <t>2280х1190х220</t>
  </si>
  <si>
    <t>ПК 22.15.8 т.в</t>
  </si>
  <si>
    <t>2180х1490х220</t>
  </si>
  <si>
    <t>ПК 22.12.8 т.в</t>
  </si>
  <si>
    <t>2180х1190х220</t>
  </si>
  <si>
    <t>ПК 21.15.8 т.в</t>
  </si>
  <si>
    <t>2080х1490х220</t>
  </si>
  <si>
    <t>ПК 21.12.8 т.в</t>
  </si>
  <si>
    <t>2080х1190х220</t>
  </si>
  <si>
    <t>ПК 20.15.8 т.в</t>
  </si>
  <si>
    <t>1980х1490х220</t>
  </si>
  <si>
    <t>ПК 20.12.8 т.в</t>
  </si>
  <si>
    <t>1980х1190х220</t>
  </si>
  <si>
    <t>ПК 19.15.8 т.в</t>
  </si>
  <si>
    <t>1880х1490х220</t>
  </si>
  <si>
    <t>ПК 19.12.8 т.в</t>
  </si>
  <si>
    <t>1880х1190х220</t>
  </si>
  <si>
    <t>ПК 18.15.8 т.в</t>
  </si>
  <si>
    <t>1780х1490х220</t>
  </si>
  <si>
    <t>ПК 18.12.8 т.в</t>
  </si>
  <si>
    <t>1870х1190х220</t>
  </si>
  <si>
    <t>ПК 63.10.8 АтV -а</t>
  </si>
  <si>
    <t>6280х990х220</t>
  </si>
  <si>
    <t>1 ПБ 10-1</t>
  </si>
  <si>
    <t>1030х120х65</t>
  </si>
  <si>
    <t>ПК 62.10.8 АтV -а</t>
  </si>
  <si>
    <t>6180х990х220</t>
  </si>
  <si>
    <t>1ПБ 13 -1</t>
  </si>
  <si>
    <t>1290х120х65</t>
  </si>
  <si>
    <t>ПК 61.10.8 АтV -а</t>
  </si>
  <si>
    <t>6080х990х220</t>
  </si>
  <si>
    <t>1 ПБ 16-1</t>
  </si>
  <si>
    <t>1550х120х65</t>
  </si>
  <si>
    <t>ПК 60.10.8 АтV т-а</t>
  </si>
  <si>
    <t>5980х990х220</t>
  </si>
  <si>
    <t>2 ПБ 10 -1п</t>
  </si>
  <si>
    <t>1030х120х140</t>
  </si>
  <si>
    <t>ПК 59.10.8 АтV т-а</t>
  </si>
  <si>
    <t>5880х990х220</t>
  </si>
  <si>
    <t>2 ПБ 13 -1п</t>
  </si>
  <si>
    <t>1290х120х140</t>
  </si>
  <si>
    <t>ПК 58.10.8 АтVт-а</t>
  </si>
  <si>
    <t>5780х990х220</t>
  </si>
  <si>
    <t>2 ПБ 16 -2п</t>
  </si>
  <si>
    <t>1550х120х140</t>
  </si>
  <si>
    <t>ПК 57.10.8 АтVт -а</t>
  </si>
  <si>
    <t>5680х990х220</t>
  </si>
  <si>
    <t>2 ПБ 17 -2п</t>
  </si>
  <si>
    <t>1680х120х140</t>
  </si>
  <si>
    <t>ПК 56.10.8 АтVт -а</t>
  </si>
  <si>
    <t>5580х990х220</t>
  </si>
  <si>
    <t>2 ПБ 19 -3п</t>
  </si>
  <si>
    <t>1940х120х140</t>
  </si>
  <si>
    <t>ПК 55.10.8 АтVт -а</t>
  </si>
  <si>
    <t>5480х990х220</t>
  </si>
  <si>
    <t>2 ПБ 22 -3п</t>
  </si>
  <si>
    <t>2200х120х140</t>
  </si>
  <si>
    <t>ПК 54.10.8 АтV т-а</t>
  </si>
  <si>
    <t>5380х990х220</t>
  </si>
  <si>
    <t>2 ПБ 25 -3п</t>
  </si>
  <si>
    <t>2460х120х140</t>
  </si>
  <si>
    <t>ПК 53.10.8 АтV т-а</t>
  </si>
  <si>
    <t>5280х990х220</t>
  </si>
  <si>
    <t>2 ПБ 26 -4п</t>
  </si>
  <si>
    <t>2590х120х140</t>
  </si>
  <si>
    <t>ПК 52.10.8 АтV т-а</t>
  </si>
  <si>
    <t>5180х990х220</t>
  </si>
  <si>
    <t>2 ПБ 29 -4п</t>
  </si>
  <si>
    <t>2850х120х140</t>
  </si>
  <si>
    <t>ПК 51.10.8 АтV т</t>
  </si>
  <si>
    <t>5080х990х220</t>
  </si>
  <si>
    <t>2ПБ 30 -4п</t>
  </si>
  <si>
    <t>2980х120х140</t>
  </si>
  <si>
    <t>ПК 50.10.8 АтV т</t>
  </si>
  <si>
    <t>4980х990х220</t>
  </si>
  <si>
    <t>3 ПБ 18 -8п</t>
  </si>
  <si>
    <t>1810х120х220</t>
  </si>
  <si>
    <t>ПК 49.10.8 АтV т</t>
  </si>
  <si>
    <t>4880х990х220</t>
  </si>
  <si>
    <t>3 ПБ 21 -8п</t>
  </si>
  <si>
    <t>2070х120х220</t>
  </si>
  <si>
    <t>ПК 48.10.8 т.в</t>
  </si>
  <si>
    <t>4780х990х220</t>
  </si>
  <si>
    <t>3 ПБ 25 -8п</t>
  </si>
  <si>
    <t>2460х120х220</t>
  </si>
  <si>
    <t>ПК 47.10.8 т.в</t>
  </si>
  <si>
    <t>4680х990х220</t>
  </si>
  <si>
    <t>3 ПБ 27 -8п</t>
  </si>
  <si>
    <t>2720х120х220</t>
  </si>
  <si>
    <t>ПК 46.10.8 т.в</t>
  </si>
  <si>
    <t>4580х990х220</t>
  </si>
  <si>
    <t>3 ПБ 30 -8п</t>
  </si>
  <si>
    <t>2980х120х220</t>
  </si>
  <si>
    <t>ПК 45.10.8 т.в</t>
  </si>
  <si>
    <t>4480х990х220</t>
  </si>
  <si>
    <t>3 ПБ 13 -37п</t>
  </si>
  <si>
    <t>1290х120х220</t>
  </si>
  <si>
    <t>ПК 44.10.8 т.в</t>
  </si>
  <si>
    <t>4380х990х220</t>
  </si>
  <si>
    <t>3 ПБ 16 -37п</t>
  </si>
  <si>
    <t>1550х120х220</t>
  </si>
  <si>
    <t>ПК 43.10.8 т.в</t>
  </si>
  <si>
    <t>4280х990х220</t>
  </si>
  <si>
    <t>3 ПБ 34 -4п</t>
  </si>
  <si>
    <t>3370х120х220</t>
  </si>
  <si>
    <t>ПК 42.10.8 т.в</t>
  </si>
  <si>
    <t>4180х990х220</t>
  </si>
  <si>
    <t>3 ПБ 18 -37-п</t>
  </si>
  <si>
    <t>ПК 41.10.8 т.в</t>
  </si>
  <si>
    <t>4080х990х220</t>
  </si>
  <si>
    <t>4ПБ 30 -4п</t>
  </si>
  <si>
    <t>2980х120х290</t>
  </si>
  <si>
    <t>ПК 40.10.8 т.в</t>
  </si>
  <si>
    <t>3980х990х220</t>
  </si>
  <si>
    <t>4 ПБ 44 -8п</t>
  </si>
  <si>
    <t>4410х120х290</t>
  </si>
  <si>
    <t>ПК 39.10.8 т.в</t>
  </si>
  <si>
    <t>3880х990х220</t>
  </si>
  <si>
    <t>4 ПБ 48 -8п</t>
  </si>
  <si>
    <t>4800х120х290</t>
  </si>
  <si>
    <t>ПК 38.10.8 т.в</t>
  </si>
  <si>
    <t>3780х990х220</t>
  </si>
  <si>
    <t>5 ПБ 18 -27п</t>
  </si>
  <si>
    <t>1810х250х220</t>
  </si>
  <si>
    <t>ПК 37.10.8 т.в</t>
  </si>
  <si>
    <t>3680х990х220</t>
  </si>
  <si>
    <t>5 ПБ 21 -27п</t>
  </si>
  <si>
    <t>2070х250х220</t>
  </si>
  <si>
    <t>ПК 36.10.8 т.в</t>
  </si>
  <si>
    <t>3580х990х220</t>
  </si>
  <si>
    <t>5 ПБ 25 -37п</t>
  </si>
  <si>
    <t>2460х250х220</t>
  </si>
  <si>
    <t>ПК 35.10.8 т.в</t>
  </si>
  <si>
    <t>3480х990х220</t>
  </si>
  <si>
    <t>5 ПБ 27 -37п</t>
  </si>
  <si>
    <t>2720х250х220</t>
  </si>
  <si>
    <t>ПК 34.10.8 т.в</t>
  </si>
  <si>
    <t>3380х990х220</t>
  </si>
  <si>
    <t>5 ПБ 30 -37п</t>
  </si>
  <si>
    <t>2980х250х220</t>
  </si>
  <si>
    <t>ПК 33.10.8 т.в</t>
  </si>
  <si>
    <t>3280х990х220</t>
  </si>
  <si>
    <t>ПК 32.10.8 т.в</t>
  </si>
  <si>
    <t>3180х990х220</t>
  </si>
  <si>
    <t>1 ПП 12 -3</t>
  </si>
  <si>
    <t>1160х380х65</t>
  </si>
  <si>
    <t>ПК 31.10.8 т.в</t>
  </si>
  <si>
    <t>3080х990х220</t>
  </si>
  <si>
    <t>2 ПП 14 -4</t>
  </si>
  <si>
    <t>1420х380х140</t>
  </si>
  <si>
    <t>ПК 30.10.8 т.в</t>
  </si>
  <si>
    <t>2980х990х220</t>
  </si>
  <si>
    <t>2 ПП 17 -5</t>
  </si>
  <si>
    <t>1680х380х140</t>
  </si>
  <si>
    <t>ПК 29.10.8 т.в</t>
  </si>
  <si>
    <t>2880х990х220</t>
  </si>
  <si>
    <t>2 ПП 18 -5</t>
  </si>
  <si>
    <t>1810х380х140</t>
  </si>
  <si>
    <t>ПК 28.10.8 т.в</t>
  </si>
  <si>
    <t>2780х990х220</t>
  </si>
  <si>
    <t>2 ПП 21 -6</t>
  </si>
  <si>
    <t>2070х380х140</t>
  </si>
  <si>
    <t>ПК 27.10.8 т.в</t>
  </si>
  <si>
    <t>2680х990х220</t>
  </si>
  <si>
    <t>2 ПП 23 -7</t>
  </si>
  <si>
    <t>2330х380х140</t>
  </si>
  <si>
    <t>ПК 26.10.8 т.в</t>
  </si>
  <si>
    <t>2580х990х220</t>
  </si>
  <si>
    <t>2 ПП 25 -8</t>
  </si>
  <si>
    <t>2460х380х140</t>
  </si>
  <si>
    <t>ПК 25.10.8 т.в</t>
  </si>
  <si>
    <t>2480х990х220</t>
  </si>
  <si>
    <t>3 ПП 14 -71</t>
  </si>
  <si>
    <t>1420х380х220</t>
  </si>
  <si>
    <t>ПК 24.10.8 т.в</t>
  </si>
  <si>
    <t>2380х990х220</t>
  </si>
  <si>
    <t>3 ПП 16 -71</t>
  </si>
  <si>
    <t>1550х380х220</t>
  </si>
  <si>
    <t>ПК 23.10.8 т.в</t>
  </si>
  <si>
    <t>2280х990х220</t>
  </si>
  <si>
    <t>3 ПП 18 -71</t>
  </si>
  <si>
    <t>1810х380х220</t>
  </si>
  <si>
    <t>ПК 22.10.8 т.в</t>
  </si>
  <si>
    <t>2180х990х220</t>
  </si>
  <si>
    <t>3 ПП 21 -71</t>
  </si>
  <si>
    <t>2070х380х220</t>
  </si>
  <si>
    <t>ПК 21.10.8 т.в</t>
  </si>
  <si>
    <t>2080х990х220</t>
  </si>
  <si>
    <t>3 ПП 27 -71</t>
  </si>
  <si>
    <t>2720х380х220</t>
  </si>
  <si>
    <t>ПК 20.10.8 т.в</t>
  </si>
  <si>
    <t>1980х990х220</t>
  </si>
  <si>
    <t>3 ПП 30 -10</t>
  </si>
  <si>
    <t>2980х380х220</t>
  </si>
  <si>
    <t>ПК 19.10.8 т.в</t>
  </si>
  <si>
    <t>1880х990х220</t>
  </si>
  <si>
    <t>5 ПП 17 -6</t>
  </si>
  <si>
    <t>1680х510х140</t>
  </si>
  <si>
    <t>ПК 18.10.8 т.в</t>
  </si>
  <si>
    <t>1780х990х220</t>
  </si>
  <si>
    <t>Кольцо КС 10.9</t>
  </si>
  <si>
    <t>Ø1000;h=890</t>
  </si>
  <si>
    <t>ФБС 24.6.6 - Т</t>
  </si>
  <si>
    <t>2380х600х580</t>
  </si>
  <si>
    <t>Крышка ПП 10-1</t>
  </si>
  <si>
    <t>Ø1160;h=150</t>
  </si>
  <si>
    <t>ФБС 12.6.6 - Т</t>
  </si>
  <si>
    <t>1180х600х580</t>
  </si>
  <si>
    <t>Крышка ПП 10-2</t>
  </si>
  <si>
    <t>ФБС 12.6.3 - Т</t>
  </si>
  <si>
    <t>1180Х600Х280</t>
  </si>
  <si>
    <t>Днище ПН-10</t>
  </si>
  <si>
    <t>Ø1500;h=100</t>
  </si>
  <si>
    <t>ФБС 9.6.6т - Т</t>
  </si>
  <si>
    <t>880х600х580</t>
  </si>
  <si>
    <t>ФБС 24.5.6 - Т</t>
  </si>
  <si>
    <t>2380х500х580</t>
  </si>
  <si>
    <t>1000х150х300</t>
  </si>
  <si>
    <t>ФБС 12.5.6 - Т</t>
  </si>
  <si>
    <t>1180х500х580</t>
  </si>
  <si>
    <t>1000х80х200</t>
  </si>
  <si>
    <t>ФБС 12.5.3 - Т</t>
  </si>
  <si>
    <t>1180х500х280</t>
  </si>
  <si>
    <t>ФБС 9.5.6 - Т</t>
  </si>
  <si>
    <t>880х500х580</t>
  </si>
  <si>
    <t>1ПГ3 AтVт</t>
  </si>
  <si>
    <t>5970х2980х300</t>
  </si>
  <si>
    <t>ФБС 24.4.6 - Т</t>
  </si>
  <si>
    <t>2380х400х580</t>
  </si>
  <si>
    <t>2ПГ6-3 AтVт</t>
  </si>
  <si>
    <t>5970х1490х300</t>
  </si>
  <si>
    <t>ФБС 12.4.6 - Т</t>
  </si>
  <si>
    <t>1180х400х580</t>
  </si>
  <si>
    <t>ФБС 9.4.6 - Т</t>
  </si>
  <si>
    <t>880х400х580</t>
  </si>
  <si>
    <t>ПО -3</t>
  </si>
  <si>
    <t>2500х3000</t>
  </si>
  <si>
    <t>ФБС 24.3.6 - Т</t>
  </si>
  <si>
    <t>2380х300х580</t>
  </si>
  <si>
    <t>ФО- 2</t>
  </si>
  <si>
    <t>950х950х550</t>
  </si>
  <si>
    <t>ФБС 12.3.6 - Т</t>
  </si>
  <si>
    <t>1180х300х580</t>
  </si>
  <si>
    <t>ФБС 9.3.6 - Т</t>
  </si>
  <si>
    <t>880х300х580</t>
  </si>
  <si>
    <t>2 П 30-15-10 и</t>
  </si>
  <si>
    <t>3000х1490х170</t>
  </si>
  <si>
    <t>ФБС 12.4.3 - Т</t>
  </si>
  <si>
    <t>1180х400х280</t>
  </si>
  <si>
    <t>2 П 30-15-30 и</t>
  </si>
  <si>
    <t>ФЛ 32.12 - 2</t>
  </si>
  <si>
    <t>3200х1180х500</t>
  </si>
  <si>
    <t>С 60-30-8</t>
  </si>
  <si>
    <t>6250х300х300</t>
  </si>
  <si>
    <t>ФЛ 32.8 - 2</t>
  </si>
  <si>
    <t>3200х780х500</t>
  </si>
  <si>
    <t>С 70-30-8</t>
  </si>
  <si>
    <t>7250х300х300</t>
  </si>
  <si>
    <t>ФЛ 28.12 - 2</t>
  </si>
  <si>
    <t>2800х1180х500</t>
  </si>
  <si>
    <t>С 80-30-8</t>
  </si>
  <si>
    <t>8250х300х300</t>
  </si>
  <si>
    <t>ФЛ 28.8 - 2</t>
  </si>
  <si>
    <t>2800х780х500</t>
  </si>
  <si>
    <t>С 90-30-8</t>
  </si>
  <si>
    <t>9250х300х300</t>
  </si>
  <si>
    <t>ФЛ 24.12 - 2</t>
  </si>
  <si>
    <t>2400х1180х500</t>
  </si>
  <si>
    <t>С 100-30-8</t>
  </si>
  <si>
    <t>10250х300х300</t>
  </si>
  <si>
    <t>ФЛ 24.8 - 2</t>
  </si>
  <si>
    <t>2400х780х500</t>
  </si>
  <si>
    <t>С 120-30-8</t>
  </si>
  <si>
    <t>ФЛ 20.12 - 2</t>
  </si>
  <si>
    <t>2000х1180х500</t>
  </si>
  <si>
    <t>ФЛ 20.8 - 2</t>
  </si>
  <si>
    <t>2000х780х500</t>
  </si>
  <si>
    <t>1 ЛМ 30.11.15-4</t>
  </si>
  <si>
    <t>3000*1050</t>
  </si>
  <si>
    <t>ФЛ 16.24 - 2</t>
  </si>
  <si>
    <t>1600х2380х300</t>
  </si>
  <si>
    <t>1 ЛМ 30.12.15-4</t>
  </si>
  <si>
    <t>3000*1200</t>
  </si>
  <si>
    <t>ФЛ 16.12 - 2</t>
  </si>
  <si>
    <t>1600х1180х300</t>
  </si>
  <si>
    <t>1ЛМ 27.11.14-4</t>
  </si>
  <si>
    <t>2700х1030</t>
  </si>
  <si>
    <t>ФЛ 14.24 - 3</t>
  </si>
  <si>
    <t>1400х2380х300</t>
  </si>
  <si>
    <t>1ЛМ 27.12.14-4</t>
  </si>
  <si>
    <t>2700х1200</t>
  </si>
  <si>
    <t>ФЛ 14.24 - 2</t>
  </si>
  <si>
    <t>2 ЛП 22.12-4 -К</t>
  </si>
  <si>
    <t>1300Х2480Х320</t>
  </si>
  <si>
    <t>ФЛ 14.12 - 2</t>
  </si>
  <si>
    <t>1400х1180х300</t>
  </si>
  <si>
    <t>ЛС 11</t>
  </si>
  <si>
    <t>1050Х380Х145</t>
  </si>
  <si>
    <t>ФЛ 12.24 - 2</t>
  </si>
  <si>
    <t>1200х2380х300</t>
  </si>
  <si>
    <t>ЛС 12</t>
  </si>
  <si>
    <t>1200Х380Х145</t>
  </si>
  <si>
    <t>ФЛ 12.12 - 2</t>
  </si>
  <si>
    <t>1200х1180х300</t>
  </si>
  <si>
    <t>ЛС 14</t>
  </si>
  <si>
    <t>1350Х380Х145</t>
  </si>
  <si>
    <t>ФЛ 10.24 - 2</t>
  </si>
  <si>
    <t>1000х2380х300</t>
  </si>
  <si>
    <t>ЛС 15</t>
  </si>
  <si>
    <t>1500Х380Х145</t>
  </si>
  <si>
    <t>ФЛ 10.8 - 2</t>
  </si>
  <si>
    <t>1000х780х300</t>
  </si>
  <si>
    <t>ФЛ 8.24 - 3</t>
  </si>
  <si>
    <t>800х2380х300</t>
  </si>
  <si>
    <t>ПРГ 28 - 1.3 - 4 А III</t>
  </si>
  <si>
    <t>2780х120х300</t>
  </si>
  <si>
    <t>ФЛ 6.24 - 4</t>
  </si>
  <si>
    <t>600х2380х300</t>
  </si>
  <si>
    <t>ПРГ 32 - 1.4 -4 А III</t>
  </si>
  <si>
    <t>3180х120х400</t>
  </si>
  <si>
    <t>ПРГ 36 - 1.4 -4 А III</t>
  </si>
  <si>
    <t>3580х120х400</t>
  </si>
  <si>
    <t xml:space="preserve">ПРГ 60.2,5 - 4 А III </t>
  </si>
  <si>
    <t>5980х200х500</t>
  </si>
  <si>
    <t>1490х600х100/60</t>
  </si>
  <si>
    <t>Т  О  В  А  Р  Н  Ы  Й     Б  Е  Т  О  Н</t>
  </si>
  <si>
    <t>Марка</t>
  </si>
  <si>
    <t>Класс, В</t>
  </si>
  <si>
    <t>Подвиж-ность</t>
  </si>
  <si>
    <t>Заполнитель</t>
  </si>
  <si>
    <t>Морозостойкость F</t>
  </si>
  <si>
    <t>М-100</t>
  </si>
  <si>
    <t>F50/W2</t>
  </si>
  <si>
    <t>П2, П3</t>
  </si>
  <si>
    <t xml:space="preserve">М-150 </t>
  </si>
  <si>
    <t xml:space="preserve">М-200 </t>
  </si>
  <si>
    <t>М-250</t>
  </si>
  <si>
    <t>М-300</t>
  </si>
  <si>
    <t>М-350</t>
  </si>
  <si>
    <t>М-400</t>
  </si>
  <si>
    <t>F50</t>
  </si>
  <si>
    <t>Пк2, Пк3</t>
  </si>
  <si>
    <t>песок крупный</t>
  </si>
  <si>
    <t>М-200</t>
  </si>
  <si>
    <t>известь</t>
  </si>
  <si>
    <t>песок мелкий</t>
  </si>
  <si>
    <r>
      <t>Подвижность П2</t>
    </r>
    <r>
      <rPr>
        <i/>
        <sz val="8"/>
        <color indexed="8"/>
        <rFont val="Arial"/>
        <family val="2"/>
        <charset val="204"/>
      </rPr>
      <t xml:space="preserve">: Осадка конуса (ОК): 5-9 см; </t>
    </r>
    <r>
      <rPr>
        <b/>
        <i/>
        <sz val="8"/>
        <color indexed="8"/>
        <rFont val="Arial"/>
        <family val="2"/>
        <charset val="204"/>
      </rPr>
      <t>Подвижность П3</t>
    </r>
    <r>
      <rPr>
        <i/>
        <sz val="8"/>
        <color indexed="8"/>
        <rFont val="Arial"/>
        <family val="2"/>
        <charset val="204"/>
      </rPr>
      <t>: ОК: 10-15 см.</t>
    </r>
  </si>
  <si>
    <t>Миксер 8м3</t>
  </si>
  <si>
    <r>
      <t xml:space="preserve">гравий                                                                              </t>
    </r>
    <r>
      <rPr>
        <b/>
        <sz val="7"/>
        <color indexed="8"/>
        <rFont val="Arial"/>
        <family val="2"/>
        <charset val="204"/>
      </rPr>
      <t>(фракция 3-20 мм)</t>
    </r>
  </si>
  <si>
    <t>При увеличении подвижности бетона до показателя П4 (для автобетононасоса) стоимость увеличивается на 10%</t>
  </si>
  <si>
    <t>F100-F200/W6</t>
  </si>
  <si>
    <t>F100-F200/W8</t>
  </si>
  <si>
    <t>Договорная</t>
  </si>
  <si>
    <t>себ</t>
  </si>
  <si>
    <t>приб</t>
  </si>
  <si>
    <t>св</t>
  </si>
  <si>
    <t>ндс20</t>
  </si>
  <si>
    <t>цена</t>
  </si>
  <si>
    <t>гранитный щебень (фракция 5-20 мм)</t>
  </si>
  <si>
    <r>
      <t>Морозостойкость</t>
    </r>
    <r>
      <rPr>
        <sz val="7"/>
        <color indexed="8"/>
        <rFont val="Arial"/>
        <family val="2"/>
        <charset val="204"/>
      </rPr>
      <t xml:space="preserve"> F</t>
    </r>
    <r>
      <rPr>
        <b/>
        <sz val="7"/>
        <color indexed="8"/>
        <rFont val="Arial"/>
        <family val="2"/>
        <charset val="204"/>
      </rPr>
      <t xml:space="preserve"> /Водонепроницаем. </t>
    </r>
    <r>
      <rPr>
        <sz val="7"/>
        <color indexed="8"/>
        <rFont val="Arial"/>
        <family val="2"/>
        <charset val="204"/>
      </rPr>
      <t>W</t>
    </r>
  </si>
  <si>
    <t xml:space="preserve">   М-150 </t>
  </si>
  <si>
    <t xml:space="preserve">    М-200</t>
  </si>
  <si>
    <t>Пк4</t>
  </si>
  <si>
    <t>3 ПБ 36 -4п</t>
  </si>
  <si>
    <t>3630х120х220</t>
  </si>
  <si>
    <t>3 ПБ 39 -8п</t>
  </si>
  <si>
    <t>389х120х220</t>
  </si>
  <si>
    <t>4 ПБ 60 -8п</t>
  </si>
  <si>
    <t>5960х120х290</t>
  </si>
  <si>
    <t>5 ПБ 31 -27п</t>
  </si>
  <si>
    <t>3110х250х220</t>
  </si>
  <si>
    <t>5 ПБ 34 -20п</t>
  </si>
  <si>
    <t>3370х250х220</t>
  </si>
  <si>
    <t>5 ПБ 36 -20п</t>
  </si>
  <si>
    <t>3630х250х220</t>
  </si>
  <si>
    <t>П 64.10.8 АтV И</t>
  </si>
  <si>
    <t>П 65.10.8 АтV И</t>
  </si>
  <si>
    <t>П 66.10.8 АтV И</t>
  </si>
  <si>
    <t>П 67.10.8 АтV И</t>
  </si>
  <si>
    <t>П 68.10.8 АтV И</t>
  </si>
  <si>
    <t>П 69.10.8 АтV И</t>
  </si>
  <si>
    <t>П 70.10.8 АтV И</t>
  </si>
  <si>
    <t>П 71.10.8 АтV И</t>
  </si>
  <si>
    <t>П 72.10.8 АтV И</t>
  </si>
  <si>
    <t>7180х1000х220</t>
  </si>
  <si>
    <t>7080х1000х220</t>
  </si>
  <si>
    <t>6980х1000х220</t>
  </si>
  <si>
    <t>6880х1000х220</t>
  </si>
  <si>
    <t>6780х1000х220</t>
  </si>
  <si>
    <t>6680х1000х220</t>
  </si>
  <si>
    <t>6580х1000х220</t>
  </si>
  <si>
    <t>6480х1000х220</t>
  </si>
  <si>
    <t>6380х1000х220</t>
  </si>
  <si>
    <t>5 ПП 14 -5</t>
  </si>
  <si>
    <t>1420х510х140</t>
  </si>
  <si>
    <t>ПП 15-6ти</t>
  </si>
  <si>
    <t>БР 100.30.15-ТИ</t>
  </si>
  <si>
    <t>БР 100.20.8-ТИ</t>
  </si>
  <si>
    <t>ФБС 9.4.3 - Т</t>
  </si>
  <si>
    <t>880х400х280</t>
  </si>
  <si>
    <t>ФЛ 16.8 - 2</t>
  </si>
  <si>
    <t>1600х780х300</t>
  </si>
  <si>
    <t>ФЛ 14.8 - 2</t>
  </si>
  <si>
    <t>1400х780х300</t>
  </si>
  <si>
    <t>ФЛ 12.8 - 2</t>
  </si>
  <si>
    <t>1200х780х300</t>
  </si>
  <si>
    <t>ФЛ 8.12 - 3</t>
  </si>
  <si>
    <t>800х1180х300</t>
  </si>
  <si>
    <t>ЛС 11-1</t>
  </si>
  <si>
    <t>ЛС 12-1</t>
  </si>
  <si>
    <t>ЛС 14-1</t>
  </si>
  <si>
    <t>ЛС 15-1</t>
  </si>
  <si>
    <t>2 ЛП 23.12-4 -К</t>
  </si>
  <si>
    <t>ЛМП 57.11.17-5</t>
  </si>
  <si>
    <t xml:space="preserve"> ЛМП 57.11.14-5</t>
  </si>
  <si>
    <t>С 50-30-6</t>
  </si>
  <si>
    <t>5250х300х300</t>
  </si>
  <si>
    <t>С 110-30-8</t>
  </si>
  <si>
    <t>11250х300х300</t>
  </si>
  <si>
    <t>12250х300х300</t>
  </si>
  <si>
    <t>ОП 4 - 4-АIII</t>
  </si>
  <si>
    <t>ОП 5 - 4-АIII</t>
  </si>
  <si>
    <t>ОП 5 - 2-АIII</t>
  </si>
  <si>
    <t>ОП 6 - 2-АIII</t>
  </si>
  <si>
    <t>ОП 6 - 4-АIII</t>
  </si>
  <si>
    <t>380х380х140</t>
  </si>
  <si>
    <t>510х380х140</t>
  </si>
  <si>
    <t>1300Х2610Х320</t>
  </si>
  <si>
    <t>510х250х140</t>
  </si>
  <si>
    <t>640х250х220</t>
  </si>
  <si>
    <t>640х380х220</t>
  </si>
  <si>
    <t>ПТ12.5 - 8.6</t>
  </si>
  <si>
    <t>800х600х80</t>
  </si>
  <si>
    <t>ПТ12.5 -11.9</t>
  </si>
  <si>
    <t>1100х900х80</t>
  </si>
  <si>
    <t>ПТ12.5 -16.14</t>
  </si>
  <si>
    <t>1600х1400х80</t>
  </si>
  <si>
    <t>ПТ12.5 -13.13</t>
  </si>
  <si>
    <t>1300х1300х80</t>
  </si>
  <si>
    <t>ПТ8 -11.9</t>
  </si>
  <si>
    <t>ПТ8 -16.14</t>
  </si>
  <si>
    <t>ПТ8 -13.13</t>
  </si>
  <si>
    <t>Ф 12. 9 - 2</t>
  </si>
  <si>
    <t>Ф 18. 9 - 2</t>
  </si>
  <si>
    <t>Ф 21. 9 - 2</t>
  </si>
  <si>
    <t>1800х1800х900</t>
  </si>
  <si>
    <t>2100х2100х900</t>
  </si>
  <si>
    <t>1200х1200х900</t>
  </si>
  <si>
    <t>ФЛ 10.12 - 2</t>
  </si>
  <si>
    <t>1000х1180х300</t>
  </si>
  <si>
    <t>ФЛ 32.12 - 3</t>
  </si>
  <si>
    <t>ФЛ 32.8 - 3</t>
  </si>
  <si>
    <t>ФЛ 28.12 - 3</t>
  </si>
  <si>
    <t>ФЛ 28.8 - 3</t>
  </si>
  <si>
    <t>ФЛ 24.12 - 3</t>
  </si>
  <si>
    <t>ФЛ 24.8 - 3</t>
  </si>
  <si>
    <t>ФЛ 20.12 - 3</t>
  </si>
  <si>
    <t>ФЛ 20.8 - 3</t>
  </si>
  <si>
    <t>ФЛ 16.24 - 3</t>
  </si>
  <si>
    <t>ФЛ 16.12 - 3</t>
  </si>
  <si>
    <t>ФЛ 16.8 - 3</t>
  </si>
  <si>
    <t>ФЛ 14.12 - 3</t>
  </si>
  <si>
    <t>ФЛ 14.8 - 3</t>
  </si>
  <si>
    <t>ФЛ 12.24 - 3</t>
  </si>
  <si>
    <t>ФЛ 12.12 - 3</t>
  </si>
  <si>
    <t>ФЛ 12.8 - 3</t>
  </si>
  <si>
    <t>ФЛ 10.24 - 3</t>
  </si>
  <si>
    <t>ФЛ 10.12 - 3</t>
  </si>
  <si>
    <t>ФЛ 10.8 - 3</t>
  </si>
  <si>
    <t>ФЛ 8.24 - 4</t>
  </si>
  <si>
    <t>ФЛ 8.12 - 4</t>
  </si>
  <si>
    <t>С 120-30-9</t>
  </si>
  <si>
    <t>С 110-30-9</t>
  </si>
  <si>
    <t>С 100-30-9</t>
  </si>
  <si>
    <t>С 90-30-9</t>
  </si>
  <si>
    <t>С 80-30-9</t>
  </si>
  <si>
    <t>С 70-30-9</t>
  </si>
  <si>
    <t>РОП4.56-50</t>
  </si>
  <si>
    <t>РДП 4.56-80А500С</t>
  </si>
  <si>
    <t>РДП 4.56-90А500С</t>
  </si>
  <si>
    <t>5650х1150</t>
  </si>
  <si>
    <t>5560х565х450</t>
  </si>
  <si>
    <t>5560х482х450</t>
  </si>
  <si>
    <t>ФЛ 20.24 - 2</t>
  </si>
  <si>
    <t>2000x2380x500</t>
  </si>
  <si>
    <t>СВАИ</t>
  </si>
  <si>
    <t>в стоимость включена противоморозная добавка</t>
  </si>
  <si>
    <t>ПЛИТЫ ПЕРЕКРЫТИЯ ПУСТОТНЫЕ 1490 мм</t>
  </si>
  <si>
    <t>ПЛИТЫ ПЕРЕКРЫТИЯ ПУСТОТНЫЕ 1190 мм</t>
  </si>
  <si>
    <t>ПЛИТЫ ПЕРЕКРЫТИЯ ПУСТОТНЫЕ 1000-990 мм</t>
  </si>
  <si>
    <t>ЛЕСТНИЧНЫЕ МАРШИ, ПЛОЩАДКИ, СТУПЕНИ</t>
  </si>
  <si>
    <t>ПЕРЕМЫЧКИ ПБ</t>
  </si>
  <si>
    <t>ПЕРЕМЫЧКИ ПП</t>
  </si>
  <si>
    <t>ПЛИТЫ ПЛОСКИЕ</t>
  </si>
  <si>
    <t>ПЛИТА ДОРОЖНАЯ</t>
  </si>
  <si>
    <t>ПРОГОНЫ</t>
  </si>
  <si>
    <t>ОПОРНЫЕ ПЛИТЫ</t>
  </si>
  <si>
    <t>ПЛИТА ОГРАЖДЕНИЯ</t>
  </si>
  <si>
    <t>ПЛИТЫ ПАРАПЕТОВ</t>
  </si>
  <si>
    <t>ПЛИТЫ РЕБРИСТЫЕ ПГ</t>
  </si>
  <si>
    <t>КАМЕНЬ Ж/Б БОРТОВОЙ (БОРДЮР)</t>
  </si>
  <si>
    <t>КОЛЬЦО</t>
  </si>
  <si>
    <t>ПЛИТЫ Ж/Б ЛЕНТОЧНЫХ ФУНДАМЕНТОВ</t>
  </si>
  <si>
    <t>БЛОКИ БЕТОННЫЕ</t>
  </si>
  <si>
    <t>ФУНДАМЕНТ ДЛЯ КОЛОНН</t>
  </si>
  <si>
    <t>РИГЕЛЬ</t>
  </si>
  <si>
    <t>Цена за 1 шт.,                                 с НДС</t>
  </si>
  <si>
    <t>Цена за 1 шт.,                       с НДС</t>
  </si>
  <si>
    <t>Вес 1 шт., тонн</t>
  </si>
  <si>
    <t>Плиты перекрытия пустотные 1490 мм</t>
  </si>
  <si>
    <t>П 90.15-8 АтV</t>
  </si>
  <si>
    <t>8980х1490х220</t>
  </si>
  <si>
    <t>П 89.15-8 АтV</t>
  </si>
  <si>
    <t>8880х1490х220</t>
  </si>
  <si>
    <t>П 88.15-8 АтV</t>
  </si>
  <si>
    <t>8780х1490х220</t>
  </si>
  <si>
    <t>П 87.15-8 АтV</t>
  </si>
  <si>
    <t>8680х1490х220</t>
  </si>
  <si>
    <t>П 86.15-8 АтV</t>
  </si>
  <si>
    <t>8580х1490х220</t>
  </si>
  <si>
    <t>П 85.15-8 АтV</t>
  </si>
  <si>
    <t>8480х1490х220</t>
  </si>
  <si>
    <t>П 84.15-8 АтV</t>
  </si>
  <si>
    <t>8380х1490х220</t>
  </si>
  <si>
    <t>П 83.15-8 АтV</t>
  </si>
  <si>
    <t>8280х1490х220</t>
  </si>
  <si>
    <t>П 82.15-8 АтV</t>
  </si>
  <si>
    <t>8180х1490х220</t>
  </si>
  <si>
    <t>П 81.15-8 АтV</t>
  </si>
  <si>
    <t>8080х1490х220</t>
  </si>
  <si>
    <t>П 80.15-8 АтV</t>
  </si>
  <si>
    <t>7980х1490х220</t>
  </si>
  <si>
    <t>П 79.15-8 АтV</t>
  </si>
  <si>
    <t>7880х1490х220</t>
  </si>
  <si>
    <t>П 78.15-8 АтV</t>
  </si>
  <si>
    <t>7780х1490х220</t>
  </si>
  <si>
    <t>П 77.15-8 АтV</t>
  </si>
  <si>
    <t>7680х1490х220</t>
  </si>
  <si>
    <t>П 76.15-8 АтV</t>
  </si>
  <si>
    <t>7580х1490х220</t>
  </si>
  <si>
    <t>П 75.15-8 АтV</t>
  </si>
  <si>
    <t>7480х1490х220</t>
  </si>
  <si>
    <t>П 74.15-8 АтV</t>
  </si>
  <si>
    <t>7380х1490х220</t>
  </si>
  <si>
    <t>П 73.15-8 АтV</t>
  </si>
  <si>
    <t>7280х1490х220</t>
  </si>
  <si>
    <t>Плиты перекрытия пустотные 1190 мм</t>
  </si>
  <si>
    <t>П 90.12-8 АтV</t>
  </si>
  <si>
    <t>8980х1190х220</t>
  </si>
  <si>
    <t>П 89.12-8 АтV</t>
  </si>
  <si>
    <t>8880х1190х220</t>
  </si>
  <si>
    <t>П 88.12-8 АтV</t>
  </si>
  <si>
    <t>8780х1190х220</t>
  </si>
  <si>
    <t>П 87.12-8 АтV</t>
  </si>
  <si>
    <t>8680х1190х220</t>
  </si>
  <si>
    <t>П 86.12-8 АтV</t>
  </si>
  <si>
    <t>8580х1190х220</t>
  </si>
  <si>
    <t>П 85.12-8 АтV</t>
  </si>
  <si>
    <t>8480х1190х220</t>
  </si>
  <si>
    <t>П 84.12-8 АтV</t>
  </si>
  <si>
    <t>8380х1190х220</t>
  </si>
  <si>
    <t>П 83.12-8 АтV</t>
  </si>
  <si>
    <t>8280х1190х220</t>
  </si>
  <si>
    <t>П 82.12-8 АтV</t>
  </si>
  <si>
    <t>8180х1190х220</t>
  </si>
  <si>
    <t>П 81.12-8 АтV</t>
  </si>
  <si>
    <t>8080х1190х220</t>
  </si>
  <si>
    <t>П 80.12-8 АтV</t>
  </si>
  <si>
    <t>7980х1190х220</t>
  </si>
  <si>
    <t>П 79.12-8 АтV</t>
  </si>
  <si>
    <t>7880х1190х220</t>
  </si>
  <si>
    <t>П 78.12-8 АтV</t>
  </si>
  <si>
    <t>7780х1190х220</t>
  </si>
  <si>
    <t>П 77.12-8 АтV</t>
  </si>
  <si>
    <t>7680х1190х220</t>
  </si>
  <si>
    <t>П 76.12-8 АтV</t>
  </si>
  <si>
    <t>7580х1190х220</t>
  </si>
  <si>
    <t>П 75.12-8 АтV</t>
  </si>
  <si>
    <t>7480х1190х220</t>
  </si>
  <si>
    <t>П 74.12-8 АтV</t>
  </si>
  <si>
    <t>7380х1190х220</t>
  </si>
  <si>
    <t>П 73.12-8 АтV</t>
  </si>
  <si>
    <t>7280х1190х220</t>
  </si>
  <si>
    <t>Плиты перекрытия пустотные 1000-990 мм</t>
  </si>
  <si>
    <t>Лестничные марши, площадки, ступени</t>
  </si>
  <si>
    <t>Перемычки ПБ</t>
  </si>
  <si>
    <t>Перемычки ПП</t>
  </si>
  <si>
    <t>Плиты плоские</t>
  </si>
  <si>
    <t>Плита дорожная</t>
  </si>
  <si>
    <t>Прогоны</t>
  </si>
  <si>
    <t>Опорные плиты</t>
  </si>
  <si>
    <t>Плита ограждения</t>
  </si>
  <si>
    <t>Плиты парапетов</t>
  </si>
  <si>
    <t>Плиты ребристые ПГ</t>
  </si>
  <si>
    <t>Камень ж/б бортовой (БОРДЮР)</t>
  </si>
  <si>
    <t>Кольцо</t>
  </si>
  <si>
    <t>Плиты ж/б ленточных фундаментов</t>
  </si>
  <si>
    <t>Блоки бетонные</t>
  </si>
  <si>
    <t>Фундамент для колонн</t>
  </si>
  <si>
    <t>Ригель</t>
  </si>
  <si>
    <t>1ЛМ 27.11.14-4 и</t>
  </si>
  <si>
    <t>Ц Е М Е Н Т Н Ы Й   Р А С Т В О Р</t>
  </si>
  <si>
    <t>Цена за 1 м3, с НДС, руб.</t>
  </si>
  <si>
    <t>Примечание</t>
  </si>
  <si>
    <t xml:space="preserve"> </t>
  </si>
  <si>
    <t>Штукатурно- известковый, М 4</t>
  </si>
  <si>
    <t>Длина / Ширина / Высота,  мм</t>
  </si>
  <si>
    <r>
      <rPr>
        <b/>
        <sz val="16"/>
        <rFont val="Arial Cyr"/>
        <charset val="204"/>
      </rPr>
      <t xml:space="preserve">Утверждаю </t>
    </r>
    <r>
      <rPr>
        <b/>
        <sz val="9"/>
        <rFont val="Arial Cyr"/>
        <family val="2"/>
        <charset val="204"/>
      </rPr>
      <t xml:space="preserve"> </t>
    </r>
    <r>
      <rPr>
        <b/>
        <sz val="7"/>
        <rFont val="Arial Cyr"/>
        <family val="2"/>
        <charset val="204"/>
      </rPr>
      <t xml:space="preserve">                                                   </t>
    </r>
    <r>
      <rPr>
        <b/>
        <sz val="8"/>
        <rFont val="Arial Cyr"/>
        <charset val="204"/>
      </rPr>
      <t xml:space="preserve">Директор ООО "Г.з. ЖБИ"                       </t>
    </r>
    <r>
      <rPr>
        <b/>
        <sz val="7"/>
        <rFont val="Arial Cyr"/>
        <family val="2"/>
        <charset val="204"/>
      </rPr>
      <t xml:space="preserve">                         </t>
    </r>
    <r>
      <rPr>
        <b/>
        <sz val="8"/>
        <rFont val="Arial Cyr"/>
        <charset val="204"/>
      </rPr>
      <t xml:space="preserve">_______________ Абрамов Ю.А. </t>
    </r>
    <r>
      <rPr>
        <b/>
        <sz val="7"/>
        <rFont val="Arial Cyr"/>
        <family val="2"/>
        <charset val="204"/>
      </rPr>
      <t xml:space="preserve">              </t>
    </r>
    <r>
      <rPr>
        <b/>
        <sz val="9"/>
        <rFont val="Arial Cyr"/>
        <charset val="204"/>
      </rPr>
      <t>От 20 июля 2023 г</t>
    </r>
  </si>
  <si>
    <r>
      <rPr>
        <sz val="8"/>
        <rFont val="Arial Cyr"/>
        <charset val="204"/>
      </rPr>
      <t xml:space="preserve">"Утверждаю" </t>
    </r>
    <r>
      <rPr>
        <b/>
        <sz val="8"/>
        <rFont val="Arial Cyr"/>
        <charset val="204"/>
      </rPr>
      <t xml:space="preserve">                                                   Директор ООО "Г.з. ЖБИ"                                                ____________ Абрамов Ю.А.               От 20 июля 2023 г</t>
    </r>
  </si>
  <si>
    <t>"Утверждаю"                                                                                          Директор ООО "Г.з. ЖБИ"                                                _________________ Абрамов Ю.А.                                                  От 01 ноября 2023 г</t>
  </si>
  <si>
    <t>Т Р А Н С П О Р Т*  (без НДС)</t>
  </si>
  <si>
    <t>*с 01.02.2024г.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</si>
</sst>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р.&quot;"/>
    <numFmt numFmtId="165" formatCode="#,##0.00\ ;\-#,##0.00\ "/>
    <numFmt numFmtId="166" formatCode="#,##0&quot;р.&quot;"/>
  </numFmts>
  <fonts count="38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바탕"/>
      <family val="1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b/>
      <sz val="7"/>
      <name val="Arial Cyr"/>
      <family val="2"/>
      <charset val="204"/>
    </font>
    <font>
      <b/>
      <sz val="18"/>
      <name val="GreekC"/>
      <charset val="204"/>
    </font>
    <font>
      <b/>
      <sz val="16"/>
      <name val="Arial Cyr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11"/>
      <name val="Cambria"/>
      <family val="1"/>
      <charset val="204"/>
    </font>
    <font>
      <sz val="10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i/>
      <sz val="14"/>
      <color indexed="8"/>
      <name val="Arial"/>
      <family val="2"/>
      <charset val="204"/>
    </font>
    <font>
      <sz val="6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name val="Swis721 LtEx BT"/>
      <family val="2"/>
      <charset val="204"/>
    </font>
    <font>
      <b/>
      <sz val="9"/>
      <name val="Arial Cyr"/>
      <charset val="204"/>
    </font>
    <font>
      <b/>
      <sz val="16"/>
      <name val="Arial Cyr"/>
      <charset val="204"/>
    </font>
    <font>
      <b/>
      <sz val="16"/>
      <color indexed="8"/>
      <name val="Arial"/>
      <family val="2"/>
      <charset val="204"/>
    </font>
    <font>
      <b/>
      <sz val="22"/>
      <color indexed="8"/>
      <name val="Arial"/>
      <family val="2"/>
      <charset val="204"/>
    </font>
    <font>
      <b/>
      <sz val="18"/>
      <name val="Arial"/>
      <family val="2"/>
      <charset val="204"/>
    </font>
    <font>
      <b/>
      <sz val="18"/>
      <color indexed="8"/>
      <name val="Arial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b/>
      <sz val="9"/>
      <name val="Cambria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0">
    <xf numFmtId="0" fontId="0" fillId="0" borderId="0" xfId="0"/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2" fillId="2" borderId="0" xfId="1" applyFont="1" applyFill="1"/>
    <xf numFmtId="164" fontId="2" fillId="2" borderId="0" xfId="1" applyNumberFormat="1" applyFont="1" applyFill="1"/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7" fillId="2" borderId="0" xfId="1" applyNumberFormat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1" fillId="0" borderId="0" xfId="1" applyAlignment="1">
      <alignment horizontal="center" vertical="center"/>
    </xf>
    <xf numFmtId="0" fontId="16" fillId="0" borderId="0" xfId="1" applyFont="1"/>
    <xf numFmtId="0" fontId="17" fillId="0" borderId="0" xfId="1" applyFont="1"/>
    <xf numFmtId="0" fontId="19" fillId="0" borderId="0" xfId="1" applyFont="1"/>
    <xf numFmtId="0" fontId="13" fillId="0" borderId="0" xfId="1" applyFont="1"/>
    <xf numFmtId="0" fontId="11" fillId="2" borderId="11" xfId="1" applyFont="1" applyFill="1" applyBorder="1" applyAlignment="1">
      <alignment horizontal="center" vertical="top" wrapText="1"/>
    </xf>
    <xf numFmtId="2" fontId="11" fillId="2" borderId="11" xfId="1" applyNumberFormat="1" applyFont="1" applyFill="1" applyBorder="1" applyAlignment="1">
      <alignment horizontal="center" vertical="top" wrapText="1"/>
    </xf>
    <xf numFmtId="0" fontId="13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2" fontId="11" fillId="7" borderId="11" xfId="1" applyNumberFormat="1" applyFont="1" applyFill="1" applyBorder="1" applyAlignment="1">
      <alignment horizontal="center" vertical="top" wrapText="1"/>
    </xf>
    <xf numFmtId="2" fontId="12" fillId="0" borderId="0" xfId="1" applyNumberFormat="1" applyFont="1" applyAlignment="1">
      <alignment horizontal="center" vertical="top" wrapText="1"/>
    </xf>
    <xf numFmtId="2" fontId="11" fillId="7" borderId="14" xfId="1" applyNumberFormat="1" applyFont="1" applyFill="1" applyBorder="1" applyAlignment="1">
      <alignment horizontal="center" vertical="top" wrapText="1"/>
    </xf>
    <xf numFmtId="0" fontId="12" fillId="2" borderId="15" xfId="1" applyFont="1" applyFill="1" applyBorder="1" applyAlignment="1">
      <alignment horizontal="center" vertical="top" wrapText="1"/>
    </xf>
    <xf numFmtId="0" fontId="12" fillId="2" borderId="16" xfId="1" applyFont="1" applyFill="1" applyBorder="1" applyAlignment="1">
      <alignment horizontal="center" vertical="top" wrapText="1"/>
    </xf>
    <xf numFmtId="0" fontId="12" fillId="2" borderId="17" xfId="1" applyFont="1" applyFill="1" applyBorder="1" applyAlignment="1">
      <alignment horizontal="center" vertical="top" wrapText="1"/>
    </xf>
    <xf numFmtId="0" fontId="11" fillId="2" borderId="14" xfId="1" applyFont="1" applyFill="1" applyBorder="1" applyAlignment="1">
      <alignment horizontal="center" vertical="top" wrapText="1"/>
    </xf>
    <xf numFmtId="0" fontId="10" fillId="2" borderId="3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6" xfId="1" applyFont="1" applyFill="1" applyBorder="1" applyAlignment="1">
      <alignment horizontal="center" vertical="top" wrapText="1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12" fillId="8" borderId="16" xfId="1" applyFont="1" applyFill="1" applyBorder="1" applyAlignment="1">
      <alignment horizontal="center" vertical="top" wrapText="1"/>
    </xf>
    <xf numFmtId="0" fontId="10" fillId="8" borderId="4" xfId="1" applyFont="1" applyFill="1" applyBorder="1" applyAlignment="1">
      <alignment horizontal="center" vertical="top" wrapText="1"/>
    </xf>
    <xf numFmtId="0" fontId="9" fillId="9" borderId="4" xfId="1" applyFont="1" applyFill="1" applyBorder="1" applyAlignment="1">
      <alignment horizontal="center"/>
    </xf>
    <xf numFmtId="0" fontId="12" fillId="8" borderId="18" xfId="1" applyFont="1" applyFill="1" applyBorder="1" applyAlignment="1">
      <alignment horizontal="center" vertical="top" wrapText="1"/>
    </xf>
    <xf numFmtId="0" fontId="10" fillId="8" borderId="9" xfId="1" applyFont="1" applyFill="1" applyBorder="1" applyAlignment="1">
      <alignment horizontal="center" vertical="top" wrapText="1"/>
    </xf>
    <xf numFmtId="0" fontId="11" fillId="8" borderId="11" xfId="1" applyFont="1" applyFill="1" applyBorder="1" applyAlignment="1">
      <alignment horizontal="center" vertical="top" wrapText="1"/>
    </xf>
    <xf numFmtId="0" fontId="24" fillId="9" borderId="5" xfId="1" applyFont="1" applyFill="1" applyBorder="1" applyAlignment="1">
      <alignment horizontal="center"/>
    </xf>
    <xf numFmtId="0" fontId="9" fillId="9" borderId="21" xfId="1" applyFont="1" applyFill="1" applyBorder="1" applyAlignment="1">
      <alignment horizontal="center"/>
    </xf>
    <xf numFmtId="0" fontId="2" fillId="4" borderId="28" xfId="1" applyFont="1" applyFill="1" applyBorder="1" applyAlignment="1">
      <alignment vertical="center"/>
    </xf>
    <xf numFmtId="0" fontId="2" fillId="4" borderId="29" xfId="1" applyFont="1" applyFill="1" applyBorder="1" applyAlignment="1">
      <alignment vertical="center"/>
    </xf>
    <xf numFmtId="0" fontId="4" fillId="2" borderId="0" xfId="1" applyFont="1" applyFill="1" applyAlignment="1">
      <alignment horizontal="center"/>
    </xf>
    <xf numFmtId="0" fontId="2" fillId="0" borderId="33" xfId="1" applyFont="1" applyBorder="1" applyAlignment="1">
      <alignment horizontal="center"/>
    </xf>
    <xf numFmtId="166" fontId="2" fillId="9" borderId="33" xfId="1" applyNumberFormat="1" applyFont="1" applyFill="1" applyBorder="1" applyAlignment="1">
      <alignment horizontal="center"/>
    </xf>
    <xf numFmtId="0" fontId="1" fillId="0" borderId="33" xfId="1" applyBorder="1" applyAlignment="1">
      <alignment horizontal="center"/>
    </xf>
    <xf numFmtId="2" fontId="3" fillId="0" borderId="33" xfId="1" applyNumberFormat="1" applyFont="1" applyBorder="1" applyAlignment="1">
      <alignment horizontal="center"/>
    </xf>
    <xf numFmtId="164" fontId="2" fillId="9" borderId="33" xfId="1" applyNumberFormat="1" applyFont="1" applyFill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2" fontId="3" fillId="0" borderId="33" xfId="1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7" fillId="0" borderId="33" xfId="1" applyFont="1" applyBorder="1" applyAlignment="1">
      <alignment horizontal="center" vertical="center"/>
    </xf>
    <xf numFmtId="4" fontId="15" fillId="0" borderId="0" xfId="1" applyNumberFormat="1" applyFont="1" applyAlignment="1">
      <alignment horizontal="center" vertical="center" wrapText="1"/>
    </xf>
    <xf numFmtId="4" fontId="15" fillId="10" borderId="0" xfId="1" applyNumberFormat="1" applyFont="1" applyFill="1" applyAlignment="1">
      <alignment horizontal="center" vertical="center" wrapText="1"/>
    </xf>
    <xf numFmtId="0" fontId="13" fillId="10" borderId="0" xfId="1" applyFont="1" applyFill="1"/>
    <xf numFmtId="0" fontId="21" fillId="0" borderId="0" xfId="1" applyFont="1" applyAlignment="1">
      <alignment horizontal="center" vertical="center" wrapText="1"/>
    </xf>
    <xf numFmtId="166" fontId="2" fillId="9" borderId="29" xfId="1" applyNumberFormat="1" applyFont="1" applyFill="1" applyBorder="1" applyAlignment="1">
      <alignment horizontal="center"/>
    </xf>
    <xf numFmtId="0" fontId="2" fillId="4" borderId="44" xfId="1" applyFont="1" applyFill="1" applyBorder="1" applyAlignment="1">
      <alignment vertical="center"/>
    </xf>
    <xf numFmtId="0" fontId="2" fillId="4" borderId="28" xfId="1" applyFont="1" applyFill="1" applyBorder="1"/>
    <xf numFmtId="0" fontId="2" fillId="4" borderId="29" xfId="1" applyFont="1" applyFill="1" applyBorder="1"/>
    <xf numFmtId="0" fontId="2" fillId="4" borderId="44" xfId="1" applyFont="1" applyFill="1" applyBorder="1"/>
    <xf numFmtId="0" fontId="2" fillId="0" borderId="49" xfId="1" applyFont="1" applyBorder="1" applyAlignment="1">
      <alignment horizontal="left"/>
    </xf>
    <xf numFmtId="2" fontId="3" fillId="0" borderId="50" xfId="1" applyNumberFormat="1" applyFont="1" applyBorder="1" applyAlignment="1">
      <alignment horizontal="center"/>
    </xf>
    <xf numFmtId="0" fontId="2" fillId="0" borderId="51" xfId="1" applyFont="1" applyBorder="1" applyAlignment="1">
      <alignment horizontal="left"/>
    </xf>
    <xf numFmtId="2" fontId="3" fillId="0" borderId="52" xfId="1" applyNumberFormat="1" applyFont="1" applyBorder="1" applyAlignment="1">
      <alignment horizontal="center"/>
    </xf>
    <xf numFmtId="2" fontId="3" fillId="0" borderId="53" xfId="1" applyNumberFormat="1" applyFont="1" applyBorder="1" applyAlignment="1">
      <alignment horizontal="center"/>
    </xf>
    <xf numFmtId="2" fontId="3" fillId="0" borderId="54" xfId="1" applyNumberFormat="1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2" fontId="3" fillId="0" borderId="55" xfId="1" applyNumberFormat="1" applyFont="1" applyBorder="1" applyAlignment="1">
      <alignment horizontal="center"/>
    </xf>
    <xf numFmtId="0" fontId="2" fillId="4" borderId="56" xfId="1" applyFont="1" applyFill="1" applyBorder="1" applyAlignment="1">
      <alignment vertical="center"/>
    </xf>
    <xf numFmtId="0" fontId="2" fillId="4" borderId="57" xfId="1" applyFont="1" applyFill="1" applyBorder="1" applyAlignment="1">
      <alignment vertical="center"/>
    </xf>
    <xf numFmtId="0" fontId="2" fillId="4" borderId="58" xfId="1" applyFont="1" applyFill="1" applyBorder="1" applyAlignment="1">
      <alignment vertical="center"/>
    </xf>
    <xf numFmtId="0" fontId="2" fillId="0" borderId="59" xfId="1" applyFont="1" applyBorder="1" applyAlignment="1">
      <alignment horizontal="left"/>
    </xf>
    <xf numFmtId="2" fontId="3" fillId="0" borderId="61" xfId="1" applyNumberFormat="1" applyFont="1" applyBorder="1" applyAlignment="1">
      <alignment horizontal="center"/>
    </xf>
    <xf numFmtId="0" fontId="2" fillId="0" borderId="62" xfId="1" applyFont="1" applyBorder="1" applyAlignment="1">
      <alignment horizontal="center"/>
    </xf>
    <xf numFmtId="166" fontId="2" fillId="9" borderId="62" xfId="1" applyNumberFormat="1" applyFont="1" applyFill="1" applyBorder="1" applyAlignment="1">
      <alignment horizontal="center"/>
    </xf>
    <xf numFmtId="0" fontId="1" fillId="0" borderId="62" xfId="1" applyBorder="1" applyAlignment="1">
      <alignment horizontal="center"/>
    </xf>
    <xf numFmtId="2" fontId="3" fillId="0" borderId="62" xfId="1" applyNumberFormat="1" applyFont="1" applyBorder="1" applyAlignment="1">
      <alignment horizontal="center"/>
    </xf>
    <xf numFmtId="0" fontId="2" fillId="4" borderId="33" xfId="1" applyFont="1" applyFill="1" applyBorder="1" applyAlignment="1">
      <alignment vertical="center"/>
    </xf>
    <xf numFmtId="0" fontId="12" fillId="2" borderId="63" xfId="1" applyFont="1" applyFill="1" applyBorder="1" applyAlignment="1">
      <alignment horizontal="center" vertical="top" wrapText="1"/>
    </xf>
    <xf numFmtId="0" fontId="10" fillId="2" borderId="64" xfId="1" applyFont="1" applyFill="1" applyBorder="1" applyAlignment="1">
      <alignment horizontal="center" vertical="top" wrapText="1"/>
    </xf>
    <xf numFmtId="0" fontId="11" fillId="7" borderId="11" xfId="1" applyFont="1" applyFill="1" applyBorder="1" applyAlignment="1">
      <alignment horizontal="center" vertical="top" wrapText="1"/>
    </xf>
    <xf numFmtId="0" fontId="24" fillId="0" borderId="64" xfId="1" applyFont="1" applyBorder="1" applyAlignment="1">
      <alignment horizontal="center"/>
    </xf>
    <xf numFmtId="0" fontId="9" fillId="0" borderId="65" xfId="1" applyFont="1" applyBorder="1" applyAlignment="1">
      <alignment horizontal="center"/>
    </xf>
    <xf numFmtId="0" fontId="2" fillId="4" borderId="33" xfId="1" applyFont="1" applyFill="1" applyBorder="1" applyAlignment="1">
      <alignment horizontal="left"/>
    </xf>
    <xf numFmtId="0" fontId="2" fillId="4" borderId="33" xfId="1" applyFont="1" applyFill="1" applyBorder="1" applyAlignment="1">
      <alignment horizontal="left" vertical="center"/>
    </xf>
    <xf numFmtId="0" fontId="9" fillId="0" borderId="41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35" fillId="0" borderId="0" xfId="1" applyFont="1" applyAlignment="1">
      <alignment horizontal="left" vertical="center" wrapText="1"/>
    </xf>
    <xf numFmtId="0" fontId="10" fillId="6" borderId="66" xfId="1" applyFont="1" applyFill="1" applyBorder="1" applyAlignment="1">
      <alignment horizontal="center" vertical="center"/>
    </xf>
    <xf numFmtId="0" fontId="10" fillId="6" borderId="67" xfId="1" applyFont="1" applyFill="1" applyBorder="1" applyAlignment="1">
      <alignment horizontal="center" vertical="center"/>
    </xf>
    <xf numFmtId="0" fontId="14" fillId="6" borderId="67" xfId="1" applyFont="1" applyFill="1" applyBorder="1" applyAlignment="1">
      <alignment horizontal="center" vertical="center" wrapText="1"/>
    </xf>
    <xf numFmtId="0" fontId="10" fillId="6" borderId="67" xfId="1" applyFont="1" applyFill="1" applyBorder="1" applyAlignment="1">
      <alignment horizontal="center" vertical="center" textRotation="90" wrapText="1"/>
    </xf>
    <xf numFmtId="0" fontId="10" fillId="6" borderId="67" xfId="1" applyFont="1" applyFill="1" applyBorder="1" applyAlignment="1">
      <alignment horizontal="center" vertical="center" wrapText="1"/>
    </xf>
    <xf numFmtId="0" fontId="9" fillId="6" borderId="67" xfId="1" applyFont="1" applyFill="1" applyBorder="1" applyAlignment="1">
      <alignment horizontal="center" vertical="center" wrapText="1"/>
    </xf>
    <xf numFmtId="4" fontId="15" fillId="0" borderId="68" xfId="1" applyNumberFormat="1" applyFont="1" applyBorder="1" applyAlignment="1">
      <alignment horizontal="center" vertical="center"/>
    </xf>
    <xf numFmtId="4" fontId="15" fillId="9" borderId="24" xfId="1" applyNumberFormat="1" applyFont="1" applyFill="1" applyBorder="1" applyAlignment="1">
      <alignment horizontal="center" vertical="center"/>
    </xf>
    <xf numFmtId="4" fontId="15" fillId="0" borderId="24" xfId="1" applyNumberFormat="1" applyFont="1" applyBorder="1" applyAlignment="1">
      <alignment horizontal="center" vertical="center"/>
    </xf>
    <xf numFmtId="4" fontId="15" fillId="0" borderId="60" xfId="1" applyNumberFormat="1" applyFont="1" applyBorder="1" applyAlignment="1">
      <alignment horizontal="center" vertical="center"/>
    </xf>
    <xf numFmtId="4" fontId="15" fillId="9" borderId="68" xfId="1" applyNumberFormat="1" applyFont="1" applyFill="1" applyBorder="1" applyAlignment="1">
      <alignment horizontal="center" vertical="center"/>
    </xf>
    <xf numFmtId="4" fontId="15" fillId="9" borderId="60" xfId="1" applyNumberFormat="1" applyFont="1" applyFill="1" applyBorder="1" applyAlignment="1">
      <alignment horizontal="center" vertical="center"/>
    </xf>
    <xf numFmtId="0" fontId="9" fillId="0" borderId="71" xfId="1" applyFont="1" applyBorder="1" applyAlignment="1">
      <alignment horizontal="center" vertical="center"/>
    </xf>
    <xf numFmtId="0" fontId="24" fillId="0" borderId="72" xfId="1" applyFont="1" applyBorder="1" applyAlignment="1">
      <alignment horizontal="center" vertical="center"/>
    </xf>
    <xf numFmtId="0" fontId="10" fillId="0" borderId="73" xfId="1" applyFont="1" applyBorder="1" applyAlignment="1">
      <alignment horizontal="center" vertical="center"/>
    </xf>
    <xf numFmtId="4" fontId="15" fillId="9" borderId="69" xfId="1" applyNumberFormat="1" applyFont="1" applyFill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/>
    </xf>
    <xf numFmtId="4" fontId="15" fillId="0" borderId="77" xfId="1" applyNumberFormat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9" fillId="6" borderId="80" xfId="1" applyFont="1" applyFill="1" applyBorder="1" applyAlignment="1">
      <alignment horizontal="center" vertical="center"/>
    </xf>
    <xf numFmtId="4" fontId="2" fillId="9" borderId="68" xfId="1" applyNumberFormat="1" applyFont="1" applyFill="1" applyBorder="1" applyAlignment="1">
      <alignment horizontal="center"/>
    </xf>
    <xf numFmtId="4" fontId="2" fillId="9" borderId="24" xfId="1" applyNumberFormat="1" applyFont="1" applyFill="1" applyBorder="1" applyAlignment="1">
      <alignment horizontal="center"/>
    </xf>
    <xf numFmtId="4" fontId="2" fillId="9" borderId="36" xfId="1" applyNumberFormat="1" applyFont="1" applyFill="1" applyBorder="1" applyAlignment="1">
      <alignment horizontal="center"/>
    </xf>
    <xf numFmtId="4" fontId="2" fillId="9" borderId="86" xfId="1" applyNumberFormat="1" applyFont="1" applyFill="1" applyBorder="1" applyAlignment="1">
      <alignment horizontal="center"/>
    </xf>
    <xf numFmtId="166" fontId="2" fillId="9" borderId="28" xfId="1" applyNumberFormat="1" applyFont="1" applyFill="1" applyBorder="1" applyAlignment="1">
      <alignment horizontal="center"/>
    </xf>
    <xf numFmtId="166" fontId="2" fillId="9" borderId="87" xfId="1" applyNumberFormat="1" applyFont="1" applyFill="1" applyBorder="1" applyAlignment="1">
      <alignment horizontal="center"/>
    </xf>
    <xf numFmtId="4" fontId="2" fillId="9" borderId="69" xfId="1" applyNumberFormat="1" applyFont="1" applyFill="1" applyBorder="1" applyAlignment="1">
      <alignment horizontal="center"/>
    </xf>
    <xf numFmtId="0" fontId="1" fillId="0" borderId="88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89" xfId="1" applyBorder="1" applyAlignment="1">
      <alignment horizontal="center"/>
    </xf>
    <xf numFmtId="0" fontId="1" fillId="0" borderId="90" xfId="1" applyBorder="1" applyAlignment="1">
      <alignment horizontal="center"/>
    </xf>
    <xf numFmtId="166" fontId="2" fillId="9" borderId="11" xfId="1" applyNumberFormat="1" applyFont="1" applyFill="1" applyBorder="1" applyAlignment="1">
      <alignment horizontal="center"/>
    </xf>
    <xf numFmtId="166" fontId="2" fillId="9" borderId="14" xfId="1" applyNumberFormat="1" applyFont="1" applyFill="1" applyBorder="1" applyAlignment="1">
      <alignment horizontal="center"/>
    </xf>
    <xf numFmtId="166" fontId="2" fillId="9" borderId="23" xfId="1" applyNumberFormat="1" applyFont="1" applyFill="1" applyBorder="1" applyAlignment="1">
      <alignment horizontal="center"/>
    </xf>
    <xf numFmtId="166" fontId="2" fillId="9" borderId="57" xfId="1" applyNumberFormat="1" applyFont="1" applyFill="1" applyBorder="1" applyAlignment="1">
      <alignment horizontal="center"/>
    </xf>
    <xf numFmtId="166" fontId="2" fillId="9" borderId="60" xfId="1" applyNumberFormat="1" applyFont="1" applyFill="1" applyBorder="1" applyAlignment="1">
      <alignment horizontal="center"/>
    </xf>
    <xf numFmtId="166" fontId="2" fillId="11" borderId="33" xfId="1" applyNumberFormat="1" applyFont="1" applyFill="1" applyBorder="1" applyAlignment="1">
      <alignment horizontal="center"/>
    </xf>
    <xf numFmtId="166" fontId="2" fillId="9" borderId="34" xfId="1" applyNumberFormat="1" applyFont="1" applyFill="1" applyBorder="1" applyAlignment="1">
      <alignment horizontal="center"/>
    </xf>
    <xf numFmtId="166" fontId="2" fillId="9" borderId="91" xfId="1" applyNumberFormat="1" applyFont="1" applyFill="1" applyBorder="1" applyAlignment="1">
      <alignment horizontal="center"/>
    </xf>
    <xf numFmtId="166" fontId="2" fillId="9" borderId="92" xfId="1" applyNumberFormat="1" applyFont="1" applyFill="1" applyBorder="1" applyAlignment="1">
      <alignment horizontal="center"/>
    </xf>
    <xf numFmtId="4" fontId="15" fillId="10" borderId="93" xfId="1" applyNumberFormat="1" applyFont="1" applyFill="1" applyBorder="1" applyAlignment="1">
      <alignment horizontal="center" vertical="center" wrapText="1"/>
    </xf>
    <xf numFmtId="0" fontId="30" fillId="0" borderId="78" xfId="1" applyFont="1" applyBorder="1" applyAlignment="1">
      <alignment horizontal="center" vertical="center"/>
    </xf>
    <xf numFmtId="4" fontId="30" fillId="0" borderId="78" xfId="1" applyNumberFormat="1" applyFont="1" applyBorder="1" applyAlignment="1">
      <alignment horizontal="center" vertical="center" wrapText="1"/>
    </xf>
    <xf numFmtId="0" fontId="12" fillId="9" borderId="19" xfId="1" applyFont="1" applyFill="1" applyBorder="1" applyAlignment="1">
      <alignment horizontal="center" vertical="top" wrapText="1"/>
    </xf>
    <xf numFmtId="0" fontId="12" fillId="9" borderId="38" xfId="1" applyFont="1" applyFill="1" applyBorder="1" applyAlignment="1">
      <alignment horizontal="center" vertical="top" wrapText="1"/>
    </xf>
    <xf numFmtId="2" fontId="12" fillId="9" borderId="42" xfId="1" applyNumberFormat="1" applyFont="1" applyFill="1" applyBorder="1" applyAlignment="1">
      <alignment horizontal="center" vertical="top"/>
    </xf>
    <xf numFmtId="2" fontId="12" fillId="9" borderId="43" xfId="1" applyNumberFormat="1" applyFont="1" applyFill="1" applyBorder="1" applyAlignment="1">
      <alignment horizontal="center" vertical="top"/>
    </xf>
    <xf numFmtId="2" fontId="12" fillId="9" borderId="69" xfId="1" applyNumberFormat="1" applyFont="1" applyFill="1" applyBorder="1" applyAlignment="1">
      <alignment horizontal="center" vertical="top" wrapText="1"/>
    </xf>
    <xf numFmtId="2" fontId="12" fillId="9" borderId="70" xfId="1" applyNumberFormat="1" applyFont="1" applyFill="1" applyBorder="1" applyAlignment="1">
      <alignment horizontal="center" vertical="top" wrapText="1"/>
    </xf>
    <xf numFmtId="0" fontId="12" fillId="0" borderId="74" xfId="1" applyFont="1" applyBorder="1" applyAlignment="1">
      <alignment horizontal="center" vertical="center" wrapText="1"/>
    </xf>
    <xf numFmtId="0" fontId="12" fillId="0" borderId="75" xfId="1" applyFont="1" applyBorder="1" applyAlignment="1">
      <alignment horizontal="center" vertical="center" wrapText="1"/>
    </xf>
    <xf numFmtId="0" fontId="12" fillId="0" borderId="76" xfId="1" applyFont="1" applyBorder="1" applyAlignment="1">
      <alignment horizontal="center" vertical="center" wrapText="1"/>
    </xf>
    <xf numFmtId="0" fontId="21" fillId="0" borderId="0" xfId="1" applyFont="1" applyAlignment="1">
      <alignment horizontal="left" vertical="center" wrapText="1"/>
    </xf>
    <xf numFmtId="0" fontId="30" fillId="5" borderId="78" xfId="1" applyFont="1" applyFill="1" applyBorder="1" applyAlignment="1">
      <alignment horizontal="center" vertical="center"/>
    </xf>
    <xf numFmtId="0" fontId="33" fillId="6" borderId="36" xfId="1" applyFont="1" applyFill="1" applyBorder="1" applyAlignment="1">
      <alignment horizontal="center" vertical="center"/>
    </xf>
    <xf numFmtId="0" fontId="33" fillId="6" borderId="37" xfId="1" applyFont="1" applyFill="1" applyBorder="1" applyAlignment="1">
      <alignment horizontal="center" vertical="center"/>
    </xf>
    <xf numFmtId="0" fontId="33" fillId="6" borderId="83" xfId="1" applyFont="1" applyFill="1" applyBorder="1" applyAlignment="1">
      <alignment horizontal="center" vertical="center"/>
    </xf>
    <xf numFmtId="0" fontId="12" fillId="9" borderId="24" xfId="1" applyFont="1" applyFill="1" applyBorder="1" applyAlignment="1">
      <alignment horizontal="center" vertical="top" wrapText="1"/>
    </xf>
    <xf numFmtId="0" fontId="12" fillId="9" borderId="26" xfId="1" applyFont="1" applyFill="1" applyBorder="1" applyAlignment="1">
      <alignment horizontal="center" vertical="top" wrapText="1"/>
    </xf>
    <xf numFmtId="0" fontId="10" fillId="0" borderId="2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165" fontId="10" fillId="0" borderId="23" xfId="1" applyNumberFormat="1" applyFont="1" applyBorder="1" applyAlignment="1">
      <alignment horizontal="center" vertical="center"/>
    </xf>
    <xf numFmtId="165" fontId="10" fillId="0" borderId="34" xfId="1" applyNumberFormat="1" applyFont="1" applyBorder="1" applyAlignment="1">
      <alignment horizontal="center" vertical="center"/>
    </xf>
    <xf numFmtId="165" fontId="10" fillId="0" borderId="14" xfId="1" applyNumberFormat="1" applyFont="1" applyBorder="1" applyAlignment="1">
      <alignment horizontal="center" vertical="center"/>
    </xf>
    <xf numFmtId="165" fontId="20" fillId="0" borderId="23" xfId="1" applyNumberFormat="1" applyFont="1" applyBorder="1" applyAlignment="1">
      <alignment horizontal="center" vertical="center"/>
    </xf>
    <xf numFmtId="165" fontId="20" fillId="0" borderId="34" xfId="1" applyNumberFormat="1" applyFont="1" applyBorder="1" applyAlignment="1">
      <alignment horizontal="center" vertical="center"/>
    </xf>
    <xf numFmtId="165" fontId="20" fillId="0" borderId="14" xfId="1" applyNumberFormat="1" applyFont="1" applyBorder="1" applyAlignment="1">
      <alignment horizontal="center" vertical="center"/>
    </xf>
    <xf numFmtId="4" fontId="37" fillId="10" borderId="84" xfId="1" applyNumberFormat="1" applyFont="1" applyFill="1" applyBorder="1" applyAlignment="1">
      <alignment horizontal="center" vertical="center" wrapText="1"/>
    </xf>
    <xf numFmtId="4" fontId="37" fillId="10" borderId="85" xfId="1" applyNumberFormat="1" applyFont="1" applyFill="1" applyBorder="1" applyAlignment="1">
      <alignment horizontal="center" vertical="center" wrapText="1"/>
    </xf>
    <xf numFmtId="0" fontId="12" fillId="0" borderId="39" xfId="1" applyFont="1" applyBorder="1" applyAlignment="1">
      <alignment horizontal="center" vertical="top" wrapText="1"/>
    </xf>
    <xf numFmtId="0" fontId="12" fillId="0" borderId="40" xfId="1" applyFont="1" applyBorder="1" applyAlignment="1">
      <alignment horizontal="center" vertical="top" wrapText="1"/>
    </xf>
    <xf numFmtId="0" fontId="12" fillId="0" borderId="19" xfId="1" applyFont="1" applyBorder="1" applyAlignment="1">
      <alignment horizontal="center" vertical="top" wrapText="1"/>
    </xf>
    <xf numFmtId="0" fontId="12" fillId="0" borderId="38" xfId="1" applyFont="1" applyBorder="1" applyAlignment="1">
      <alignment horizontal="center" vertical="top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4" fontId="37" fillId="0" borderId="81" xfId="1" applyNumberFormat="1" applyFont="1" applyBorder="1" applyAlignment="1">
      <alignment horizontal="center" vertical="center" wrapText="1"/>
    </xf>
    <xf numFmtId="0" fontId="13" fillId="0" borderId="81" xfId="0" applyFont="1" applyBorder="1"/>
    <xf numFmtId="0" fontId="13" fillId="0" borderId="82" xfId="0" applyFont="1" applyBorder="1"/>
    <xf numFmtId="0" fontId="10" fillId="0" borderId="10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165" fontId="14" fillId="0" borderId="10" xfId="1" applyNumberFormat="1" applyFont="1" applyBorder="1" applyAlignment="1">
      <alignment horizontal="center" vertical="center" wrapText="1"/>
    </xf>
    <xf numFmtId="165" fontId="14" fillId="0" borderId="12" xfId="1" applyNumberFormat="1" applyFont="1" applyBorder="1" applyAlignment="1">
      <alignment horizontal="center" vertical="center" wrapText="1"/>
    </xf>
    <xf numFmtId="0" fontId="35" fillId="0" borderId="0" xfId="1" applyFont="1" applyAlignment="1">
      <alignment horizontal="left" vertical="center" wrapText="1"/>
    </xf>
    <xf numFmtId="0" fontId="36" fillId="0" borderId="0" xfId="1" applyFont="1" applyAlignment="1">
      <alignment horizontal="center"/>
    </xf>
    <xf numFmtId="0" fontId="34" fillId="2" borderId="0" xfId="1" applyFont="1" applyFill="1" applyAlignment="1">
      <alignment horizontal="left" vertical="center" wrapText="1"/>
    </xf>
    <xf numFmtId="0" fontId="32" fillId="6" borderId="24" xfId="1" applyFont="1" applyFill="1" applyBorder="1" applyAlignment="1">
      <alignment horizontal="center" vertical="center"/>
    </xf>
    <xf numFmtId="0" fontId="32" fillId="6" borderId="25" xfId="1" applyFont="1" applyFill="1" applyBorder="1" applyAlignment="1">
      <alignment horizontal="center" vertical="center"/>
    </xf>
    <xf numFmtId="0" fontId="32" fillId="6" borderId="79" xfId="1" applyFont="1" applyFill="1" applyBorder="1" applyAlignment="1">
      <alignment horizontal="center" vertical="center"/>
    </xf>
    <xf numFmtId="0" fontId="9" fillId="0" borderId="34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35" xfId="1" applyFont="1" applyFill="1" applyBorder="1" applyAlignment="1">
      <alignment horizontal="center" vertical="center" wrapText="1"/>
    </xf>
    <xf numFmtId="0" fontId="28" fillId="2" borderId="0" xfId="1" applyFont="1" applyFill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7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27" xfId="1" applyFont="1" applyFill="1" applyBorder="1" applyAlignment="1">
      <alignment horizontal="center" vertical="center" wrapText="1"/>
    </xf>
    <xf numFmtId="164" fontId="2" fillId="3" borderId="31" xfId="1" applyNumberFormat="1" applyFont="1" applyFill="1" applyBorder="1" applyAlignment="1">
      <alignment horizontal="center" vertical="center" wrapText="1"/>
    </xf>
    <xf numFmtId="164" fontId="2" fillId="3" borderId="32" xfId="1" applyNumberFormat="1" applyFont="1" applyFill="1" applyBorder="1" applyAlignment="1">
      <alignment horizontal="center" vertical="center" wrapText="1"/>
    </xf>
    <xf numFmtId="0" fontId="2" fillId="4" borderId="33" xfId="1" applyFont="1" applyFill="1" applyBorder="1" applyAlignment="1">
      <alignment horizontal="left"/>
    </xf>
    <xf numFmtId="0" fontId="25" fillId="2" borderId="0" xfId="1" applyFont="1" applyFill="1" applyAlignment="1">
      <alignment horizontal="left" vertical="center" wrapText="1"/>
    </xf>
    <xf numFmtId="0" fontId="2" fillId="3" borderId="45" xfId="1" applyFont="1" applyFill="1" applyBorder="1" applyAlignment="1">
      <alignment horizontal="center" vertical="center" wrapText="1"/>
    </xf>
    <xf numFmtId="0" fontId="3" fillId="3" borderId="45" xfId="1" applyFont="1" applyFill="1" applyBorder="1" applyAlignment="1">
      <alignment horizontal="center" vertical="center" wrapText="1"/>
    </xf>
    <xf numFmtId="0" fontId="2" fillId="4" borderId="46" xfId="1" applyFont="1" applyFill="1" applyBorder="1" applyAlignment="1">
      <alignment horizontal="left" vertical="center"/>
    </xf>
    <xf numFmtId="0" fontId="2" fillId="4" borderId="47" xfId="1" applyFont="1" applyFill="1" applyBorder="1" applyAlignment="1">
      <alignment horizontal="left" vertical="center"/>
    </xf>
    <xf numFmtId="0" fontId="2" fillId="4" borderId="48" xfId="1" applyFont="1" applyFill="1" applyBorder="1" applyAlignment="1">
      <alignment horizontal="left" vertical="center"/>
    </xf>
    <xf numFmtId="0" fontId="2" fillId="4" borderId="33" xfId="1" applyFont="1" applyFill="1" applyBorder="1" applyAlignment="1">
      <alignment horizontal="left" vertical="center"/>
    </xf>
    <xf numFmtId="164" fontId="2" fillId="3" borderId="45" xfId="1" applyNumberFormat="1" applyFont="1" applyFill="1" applyBorder="1" applyAlignment="1">
      <alignment horizontal="center" vertical="center" wrapText="1"/>
    </xf>
    <xf numFmtId="0" fontId="36" fillId="0" borderId="94" xfId="1" applyFont="1" applyBorder="1" applyAlignment="1">
      <alignment horizont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615373</xdr:colOff>
      <xdr:row>1</xdr:row>
      <xdr:rowOff>9525</xdr:rowOff>
    </xdr:from>
    <xdr:to>
      <xdr:col>4</xdr:col>
      <xdr:colOff>409575</xdr:colOff>
      <xdr:row>2</xdr:row>
      <xdr:rowOff>66675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5373" y="9525"/>
          <a:ext cx="2737427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8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/>
              <a:latin typeface="Impact"/>
            </a:rPr>
            <a:t>ПРАЙС-ЛИСТ</a:t>
          </a:r>
        </a:p>
      </xdr:txBody>
    </xdr:sp>
    <xdr:clientData/>
  </xdr:twoCellAnchor>
  <xdr:twoCellAnchor>
    <xdr:from>
      <xdr:col>0</xdr:col>
      <xdr:colOff>175460</xdr:colOff>
      <xdr:row>2</xdr:row>
      <xdr:rowOff>159475</xdr:rowOff>
    </xdr:from>
    <xdr:to>
      <xdr:col>0</xdr:col>
      <xdr:colOff>1291390</xdr:colOff>
      <xdr:row>8</xdr:row>
      <xdr:rowOff>31024</xdr:rowOff>
    </xdr:to>
    <xdr:sp macro="" textlink="">
      <xdr:nvSpPr>
        <xdr:cNvPr id="3" name="WordArt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 rot="1444582">
          <a:off x="175460" y="359500"/>
          <a:ext cx="1115930" cy="909774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ru-RU" sz="1000" i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214034, г. Смоленск</a:t>
          </a:r>
        </a:p>
        <a:p>
          <a:pPr algn="ctr" rtl="0"/>
          <a:r>
            <a:rPr lang="ru-RU" sz="1000" i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м-н Гнездово</a:t>
          </a:r>
        </a:p>
        <a:p>
          <a:pPr algn="ctr" rtl="0"/>
          <a:r>
            <a:rPr lang="ru-RU" sz="1000" i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тел, факс: 56-31-71</a:t>
          </a:r>
        </a:p>
        <a:p>
          <a:pPr algn="ctr" rtl="0"/>
          <a:r>
            <a:rPr lang="ru-RU" sz="1000" i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                42-44-43</a:t>
          </a:r>
        </a:p>
      </xdr:txBody>
    </xdr:sp>
    <xdr:clientData/>
  </xdr:twoCellAnchor>
  <xdr:twoCellAnchor>
    <xdr:from>
      <xdr:col>0</xdr:col>
      <xdr:colOff>373951</xdr:colOff>
      <xdr:row>2</xdr:row>
      <xdr:rowOff>104775</xdr:rowOff>
    </xdr:from>
    <xdr:to>
      <xdr:col>4</xdr:col>
      <xdr:colOff>638175</xdr:colOff>
      <xdr:row>4</xdr:row>
      <xdr:rowOff>19050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73951" y="304800"/>
          <a:ext cx="3207449" cy="238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600" kern="10" spc="0">
              <a:ln w="19050">
                <a:solidFill>
                  <a:srgbClr val="00008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Century Schoolbook"/>
            </a:rPr>
            <a:t>Гнездовский завод ЖБИ</a:t>
          </a:r>
        </a:p>
      </xdr:txBody>
    </xdr:sp>
    <xdr:clientData/>
  </xdr:twoCellAnchor>
  <xdr:twoCellAnchor>
    <xdr:from>
      <xdr:col>0</xdr:col>
      <xdr:colOff>1557026</xdr:colOff>
      <xdr:row>5</xdr:row>
      <xdr:rowOff>38100</xdr:rowOff>
    </xdr:from>
    <xdr:to>
      <xdr:col>5</xdr:col>
      <xdr:colOff>19050</xdr:colOff>
      <xdr:row>6</xdr:row>
      <xdr:rowOff>95250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57026" y="762000"/>
          <a:ext cx="2548249" cy="238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Железобетонные изделия</a:t>
          </a:r>
        </a:p>
      </xdr:txBody>
    </xdr:sp>
    <xdr:clientData/>
  </xdr:twoCellAnchor>
  <xdr:twoCellAnchor>
    <xdr:from>
      <xdr:col>0</xdr:col>
      <xdr:colOff>168129</xdr:colOff>
      <xdr:row>151</xdr:row>
      <xdr:rowOff>0</xdr:rowOff>
    </xdr:from>
    <xdr:to>
      <xdr:col>0</xdr:col>
      <xdr:colOff>1153668</xdr:colOff>
      <xdr:row>154</xdr:row>
      <xdr:rowOff>109742</xdr:rowOff>
    </xdr:to>
    <xdr:sp macro="" textlink="">
      <xdr:nvSpPr>
        <xdr:cNvPr id="6" name="WordArt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 rot="1444582">
          <a:off x="168129" y="26269950"/>
          <a:ext cx="985539" cy="624092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endParaRPr lang="ru-RU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243897</xdr:colOff>
      <xdr:row>1</xdr:row>
      <xdr:rowOff>9525</xdr:rowOff>
    </xdr:from>
    <xdr:to>
      <xdr:col>4</xdr:col>
      <xdr:colOff>381000</xdr:colOff>
      <xdr:row>3</xdr:row>
      <xdr:rowOff>9562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43897" y="171450"/>
          <a:ext cx="3423228" cy="36198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8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/>
              <a:latin typeface="Impact"/>
            </a:rPr>
            <a:t>ПРАЙС-ЛИСТ</a:t>
          </a:r>
        </a:p>
      </xdr:txBody>
    </xdr:sp>
    <xdr:clientData/>
  </xdr:twoCellAnchor>
  <xdr:twoCellAnchor>
    <xdr:from>
      <xdr:col>0</xdr:col>
      <xdr:colOff>148165</xdr:colOff>
      <xdr:row>3</xdr:row>
      <xdr:rowOff>109942</xdr:rowOff>
    </xdr:from>
    <xdr:to>
      <xdr:col>0</xdr:col>
      <xdr:colOff>1218097</xdr:colOff>
      <xdr:row>9</xdr:row>
      <xdr:rowOff>95418</xdr:rowOff>
    </xdr:to>
    <xdr:sp macro="" textlink="">
      <xdr:nvSpPr>
        <xdr:cNvPr id="3" name="WordArt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 noChangeShapeType="1" noTextEdit="1"/>
        </xdr:cNvSpPr>
      </xdr:nvSpPr>
      <xdr:spPr bwMode="auto">
        <a:xfrm rot="1444582">
          <a:off x="148165" y="633817"/>
          <a:ext cx="1069932" cy="1519001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ru-RU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214034, г. Смоленск</a:t>
          </a:r>
        </a:p>
        <a:p>
          <a:pPr algn="ctr" rtl="0"/>
          <a:r>
            <a:rPr lang="ru-RU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м-н Гнездово</a:t>
          </a:r>
        </a:p>
        <a:p>
          <a:pPr algn="ctr" rtl="0"/>
          <a:r>
            <a:rPr lang="ru-RU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тел, факс: 56-31-71</a:t>
          </a:r>
        </a:p>
        <a:p>
          <a:pPr algn="ctr" rtl="0"/>
          <a:r>
            <a:rPr lang="ru-RU" sz="1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                42-44-43</a:t>
          </a:r>
        </a:p>
      </xdr:txBody>
    </xdr:sp>
    <xdr:clientData/>
  </xdr:twoCellAnchor>
  <xdr:twoCellAnchor>
    <xdr:from>
      <xdr:col>0</xdr:col>
      <xdr:colOff>554926</xdr:colOff>
      <xdr:row>3</xdr:row>
      <xdr:rowOff>114300</xdr:rowOff>
    </xdr:from>
    <xdr:to>
      <xdr:col>4</xdr:col>
      <xdr:colOff>66675</xdr:colOff>
      <xdr:row>4</xdr:row>
      <xdr:rowOff>180975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54926" y="638175"/>
          <a:ext cx="2797874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600" kern="10" spc="0">
              <a:ln w="19050">
                <a:solidFill>
                  <a:srgbClr val="000080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Century Schoolbook"/>
            </a:rPr>
            <a:t>Гнездовский завод ЖБИ</a:t>
          </a:r>
        </a:p>
      </xdr:txBody>
    </xdr:sp>
    <xdr:clientData/>
  </xdr:twoCellAnchor>
  <xdr:twoCellAnchor>
    <xdr:from>
      <xdr:col>0</xdr:col>
      <xdr:colOff>1585600</xdr:colOff>
      <xdr:row>5</xdr:row>
      <xdr:rowOff>76201</xdr:rowOff>
    </xdr:from>
    <xdr:to>
      <xdr:col>5</xdr:col>
      <xdr:colOff>1038225</xdr:colOff>
      <xdr:row>6</xdr:row>
      <xdr:rowOff>104775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85600" y="1057276"/>
          <a:ext cx="3881750" cy="3238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Железобетонные изделия</a:t>
          </a:r>
        </a:p>
      </xdr:txBody>
    </xdr:sp>
    <xdr:clientData/>
  </xdr:twoCellAnchor>
  <xdr:twoCellAnchor>
    <xdr:from>
      <xdr:col>0</xdr:col>
      <xdr:colOff>168129</xdr:colOff>
      <xdr:row>154</xdr:row>
      <xdr:rowOff>0</xdr:rowOff>
    </xdr:from>
    <xdr:to>
      <xdr:col>0</xdr:col>
      <xdr:colOff>1153668</xdr:colOff>
      <xdr:row>157</xdr:row>
      <xdr:rowOff>109742</xdr:rowOff>
    </xdr:to>
    <xdr:sp macro="" textlink="">
      <xdr:nvSpPr>
        <xdr:cNvPr id="6" name="WordArt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 noChangeShapeType="1" noTextEdit="1"/>
        </xdr:cNvSpPr>
      </xdr:nvSpPr>
      <xdr:spPr bwMode="auto">
        <a:xfrm rot="1444582">
          <a:off x="168129" y="9658350"/>
          <a:ext cx="985539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endParaRPr lang="ru-RU" sz="1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A22" zoomScale="136" zoomScaleNormal="136" workbookViewId="0">
      <selection activeCell="O32" sqref="O32"/>
    </sheetView>
  </sheetViews>
  <sheetFormatPr defaultColWidth="8.7109375" defaultRowHeight="12.75"/>
  <cols>
    <col min="1" max="1" width="7.42578125" style="4" customWidth="1"/>
    <col min="2" max="2" width="9" style="4" customWidth="1"/>
    <col min="3" max="3" width="12.85546875" style="4" hidden="1" customWidth="1"/>
    <col min="4" max="4" width="15.28515625" style="4" hidden="1" customWidth="1"/>
    <col min="5" max="5" width="10.42578125" style="4" hidden="1" customWidth="1"/>
    <col min="6" max="6" width="11.7109375" style="4" hidden="1" customWidth="1"/>
    <col min="7" max="7" width="6.42578125" style="4" hidden="1" customWidth="1"/>
    <col min="8" max="8" width="14.28515625" style="4" customWidth="1"/>
    <col min="9" max="9" width="8.7109375" style="4"/>
    <col min="10" max="10" width="13.5703125" style="4" customWidth="1"/>
    <col min="11" max="11" width="10.42578125" style="4" customWidth="1"/>
    <col min="12" max="12" width="18.7109375" style="4" customWidth="1"/>
    <col min="13" max="13" width="12.140625" style="4" customWidth="1"/>
    <col min="14" max="16384" width="8.7109375" style="4"/>
  </cols>
  <sheetData>
    <row r="1" spans="1:17" ht="64.5" customHeight="1">
      <c r="K1" s="181" t="s">
        <v>811</v>
      </c>
      <c r="L1" s="181"/>
      <c r="M1" s="94"/>
    </row>
    <row r="2" spans="1:17" ht="18" customHeight="1">
      <c r="K2" s="94"/>
      <c r="L2" s="94"/>
      <c r="M2" s="94"/>
    </row>
    <row r="3" spans="1:17" ht="15.7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7" ht="12.75" customHeight="1">
      <c r="K4" s="183"/>
      <c r="L4" s="183"/>
    </row>
    <row r="5" spans="1:17" ht="25.5" customHeight="1">
      <c r="A5" s="184" t="s">
        <v>527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6"/>
    </row>
    <row r="6" spans="1:17" ht="43.5" customHeight="1" thickBot="1">
      <c r="A6" s="95" t="s">
        <v>528</v>
      </c>
      <c r="B6" s="96" t="s">
        <v>529</v>
      </c>
      <c r="C6" s="96" t="s">
        <v>555</v>
      </c>
      <c r="D6" s="96" t="s">
        <v>556</v>
      </c>
      <c r="E6" s="96" t="s">
        <v>557</v>
      </c>
      <c r="F6" s="96" t="s">
        <v>558</v>
      </c>
      <c r="G6" s="96" t="s">
        <v>559</v>
      </c>
      <c r="H6" s="97" t="s">
        <v>561</v>
      </c>
      <c r="I6" s="98" t="s">
        <v>530</v>
      </c>
      <c r="J6" s="99" t="s">
        <v>531</v>
      </c>
      <c r="K6" s="99" t="s">
        <v>532</v>
      </c>
      <c r="L6" s="100" t="s">
        <v>804</v>
      </c>
      <c r="M6" s="116" t="s">
        <v>805</v>
      </c>
      <c r="Q6" s="4" t="s">
        <v>806</v>
      </c>
    </row>
    <row r="7" spans="1:17" ht="16.5" customHeight="1" thickTop="1">
      <c r="A7" s="26" t="s">
        <v>533</v>
      </c>
      <c r="B7" s="30">
        <v>7.5</v>
      </c>
      <c r="C7" s="29">
        <v>2126.86</v>
      </c>
      <c r="D7" s="25">
        <f>C7*10%</f>
        <v>212.68600000000004</v>
      </c>
      <c r="E7" s="25">
        <f>C7+D7</f>
        <v>2339.5460000000003</v>
      </c>
      <c r="F7" s="25">
        <f>E7*20%</f>
        <v>467.90920000000006</v>
      </c>
      <c r="G7" s="25">
        <f>E7+F7</f>
        <v>2807.4552000000003</v>
      </c>
      <c r="H7" s="187" t="s">
        <v>534</v>
      </c>
      <c r="I7" s="189" t="s">
        <v>535</v>
      </c>
      <c r="J7" s="172" t="s">
        <v>550</v>
      </c>
      <c r="K7" s="33">
        <v>50</v>
      </c>
      <c r="L7" s="101">
        <v>4130</v>
      </c>
      <c r="M7" s="174" t="s">
        <v>688</v>
      </c>
    </row>
    <row r="8" spans="1:17" ht="16.5" customHeight="1">
      <c r="A8" s="36" t="s">
        <v>536</v>
      </c>
      <c r="B8" s="37">
        <v>10</v>
      </c>
      <c r="C8" s="19">
        <v>2204.38</v>
      </c>
      <c r="D8" s="23">
        <f t="shared" ref="D8:D15" si="0">C8*10%</f>
        <v>220.43800000000002</v>
      </c>
      <c r="E8" s="23">
        <f t="shared" ref="E8:E15" si="1">C8+D8</f>
        <v>2424.8180000000002</v>
      </c>
      <c r="F8" s="23">
        <f t="shared" ref="F8:F15" si="2">E8*20%</f>
        <v>484.96360000000004</v>
      </c>
      <c r="G8" s="23">
        <f t="shared" ref="G8:G15" si="3">E8+F8</f>
        <v>2909.7816000000003</v>
      </c>
      <c r="H8" s="187"/>
      <c r="I8" s="189"/>
      <c r="J8" s="172"/>
      <c r="K8" s="38">
        <v>50</v>
      </c>
      <c r="L8" s="102">
        <v>4270</v>
      </c>
      <c r="M8" s="175"/>
    </row>
    <row r="9" spans="1:17" ht="16.5" customHeight="1">
      <c r="A9" s="27" t="s">
        <v>537</v>
      </c>
      <c r="B9" s="31">
        <v>15</v>
      </c>
      <c r="C9" s="19">
        <v>2280.2600000000002</v>
      </c>
      <c r="D9" s="23">
        <f t="shared" si="0"/>
        <v>228.02600000000004</v>
      </c>
      <c r="E9" s="23">
        <f t="shared" si="1"/>
        <v>2508.2860000000001</v>
      </c>
      <c r="F9" s="23">
        <f t="shared" si="2"/>
        <v>501.65720000000005</v>
      </c>
      <c r="G9" s="23">
        <f t="shared" si="3"/>
        <v>3009.9432000000002</v>
      </c>
      <c r="H9" s="187"/>
      <c r="I9" s="189"/>
      <c r="J9" s="172"/>
      <c r="K9" s="34">
        <v>50</v>
      </c>
      <c r="L9" s="103">
        <v>4420</v>
      </c>
      <c r="M9" s="175"/>
    </row>
    <row r="10" spans="1:17" ht="16.5" customHeight="1">
      <c r="A10" s="36" t="s">
        <v>538</v>
      </c>
      <c r="B10" s="37">
        <v>20</v>
      </c>
      <c r="C10" s="18">
        <v>2487.83</v>
      </c>
      <c r="D10" s="23">
        <f t="shared" si="0"/>
        <v>248.78300000000002</v>
      </c>
      <c r="E10" s="23">
        <f t="shared" si="1"/>
        <v>2736.6129999999998</v>
      </c>
      <c r="F10" s="23">
        <f t="shared" si="2"/>
        <v>547.32259999999997</v>
      </c>
      <c r="G10" s="23">
        <f t="shared" si="3"/>
        <v>3283.9355999999998</v>
      </c>
      <c r="H10" s="187"/>
      <c r="I10" s="189"/>
      <c r="J10" s="172"/>
      <c r="K10" s="38">
        <v>50</v>
      </c>
      <c r="L10" s="102">
        <v>4820</v>
      </c>
      <c r="M10" s="175"/>
    </row>
    <row r="11" spans="1:17" ht="16.5" customHeight="1">
      <c r="A11" s="27" t="s">
        <v>539</v>
      </c>
      <c r="B11" s="31">
        <v>22.5</v>
      </c>
      <c r="C11" s="18">
        <v>2639.88</v>
      </c>
      <c r="D11" s="23">
        <f t="shared" si="0"/>
        <v>263.988</v>
      </c>
      <c r="E11" s="23">
        <f t="shared" si="1"/>
        <v>2903.8679999999999</v>
      </c>
      <c r="F11" s="23">
        <f t="shared" si="2"/>
        <v>580.77359999999999</v>
      </c>
      <c r="G11" s="23">
        <f t="shared" si="3"/>
        <v>3484.6415999999999</v>
      </c>
      <c r="H11" s="187"/>
      <c r="I11" s="189"/>
      <c r="J11" s="172"/>
      <c r="K11" s="34">
        <v>50</v>
      </c>
      <c r="L11" s="103">
        <v>5120</v>
      </c>
      <c r="M11" s="175"/>
    </row>
    <row r="12" spans="1:17" s="13" customFormat="1" ht="16.5" customHeight="1">
      <c r="A12" s="36" t="s">
        <v>540</v>
      </c>
      <c r="B12" s="37">
        <v>25</v>
      </c>
      <c r="C12" s="18">
        <v>2756.55</v>
      </c>
      <c r="D12" s="23">
        <f t="shared" si="0"/>
        <v>275.65500000000003</v>
      </c>
      <c r="E12" s="23">
        <f t="shared" si="1"/>
        <v>3032.2050000000004</v>
      </c>
      <c r="F12" s="23">
        <f t="shared" si="2"/>
        <v>606.44100000000014</v>
      </c>
      <c r="G12" s="23">
        <f t="shared" si="3"/>
        <v>3638.6460000000006</v>
      </c>
      <c r="H12" s="187"/>
      <c r="I12" s="189"/>
      <c r="J12" s="172"/>
      <c r="K12" s="38">
        <v>50</v>
      </c>
      <c r="L12" s="102">
        <v>5345</v>
      </c>
      <c r="M12" s="175"/>
      <c r="N12" s="4"/>
    </row>
    <row r="13" spans="1:17" ht="16.5" customHeight="1" thickBot="1">
      <c r="A13" s="28" t="s">
        <v>541</v>
      </c>
      <c r="B13" s="32">
        <v>30</v>
      </c>
      <c r="C13" s="18">
        <v>3058.88</v>
      </c>
      <c r="D13" s="23">
        <f t="shared" si="0"/>
        <v>305.88800000000003</v>
      </c>
      <c r="E13" s="23">
        <f t="shared" si="1"/>
        <v>3364.768</v>
      </c>
      <c r="F13" s="23">
        <f t="shared" si="2"/>
        <v>672.95360000000005</v>
      </c>
      <c r="G13" s="23">
        <f t="shared" si="3"/>
        <v>4037.7215999999999</v>
      </c>
      <c r="H13" s="188"/>
      <c r="I13" s="190"/>
      <c r="J13" s="173"/>
      <c r="K13" s="35">
        <v>50</v>
      </c>
      <c r="L13" s="104">
        <v>5930</v>
      </c>
      <c r="M13" s="175"/>
    </row>
    <row r="14" spans="1:17" s="13" customFormat="1" ht="16.5" customHeight="1" thickTop="1">
      <c r="A14" s="39" t="s">
        <v>540</v>
      </c>
      <c r="B14" s="40">
        <v>25</v>
      </c>
      <c r="C14" s="41"/>
      <c r="D14" s="41">
        <f t="shared" si="0"/>
        <v>0</v>
      </c>
      <c r="E14" s="41">
        <f t="shared" si="1"/>
        <v>0</v>
      </c>
      <c r="F14" s="41">
        <f t="shared" si="2"/>
        <v>0</v>
      </c>
      <c r="G14" s="41">
        <f t="shared" si="3"/>
        <v>0</v>
      </c>
      <c r="H14" s="42" t="s">
        <v>552</v>
      </c>
      <c r="I14" s="177" t="s">
        <v>535</v>
      </c>
      <c r="J14" s="179" t="s">
        <v>560</v>
      </c>
      <c r="K14" s="43">
        <v>200</v>
      </c>
      <c r="L14" s="105" t="s">
        <v>554</v>
      </c>
      <c r="M14" s="175"/>
      <c r="N14" s="3"/>
    </row>
    <row r="15" spans="1:17" ht="16.5" customHeight="1">
      <c r="A15" s="84" t="s">
        <v>541</v>
      </c>
      <c r="B15" s="85">
        <v>30</v>
      </c>
      <c r="C15" s="18"/>
      <c r="D15" s="86">
        <f t="shared" si="0"/>
        <v>0</v>
      </c>
      <c r="E15" s="86">
        <f t="shared" si="1"/>
        <v>0</v>
      </c>
      <c r="F15" s="86">
        <f t="shared" si="2"/>
        <v>0</v>
      </c>
      <c r="G15" s="86">
        <f t="shared" si="3"/>
        <v>0</v>
      </c>
      <c r="H15" s="87" t="s">
        <v>553</v>
      </c>
      <c r="I15" s="178"/>
      <c r="J15" s="180"/>
      <c r="K15" s="88">
        <v>200</v>
      </c>
      <c r="L15" s="103" t="s">
        <v>554</v>
      </c>
      <c r="M15" s="176"/>
      <c r="N15" s="3"/>
    </row>
    <row r="16" spans="1:17" ht="25.5" customHeight="1">
      <c r="A16" s="152" t="s">
        <v>803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4"/>
      <c r="N16" s="3"/>
    </row>
    <row r="17" spans="1:15" ht="16.5" customHeight="1">
      <c r="A17" s="155" t="s">
        <v>533</v>
      </c>
      <c r="B17" s="156"/>
      <c r="C17" s="29">
        <v>1981.71</v>
      </c>
      <c r="D17" s="25">
        <f t="shared" ref="D17:D21" si="4">C17*10%</f>
        <v>198.17100000000002</v>
      </c>
      <c r="E17" s="25">
        <f t="shared" ref="E17:E21" si="5">C17+D17</f>
        <v>2179.8809999999999</v>
      </c>
      <c r="F17" s="25">
        <f t="shared" ref="F17:F21" si="6">E17*20%</f>
        <v>435.97620000000001</v>
      </c>
      <c r="G17" s="25">
        <f t="shared" ref="G17:G21" si="7">E17+F17</f>
        <v>2615.8571999999999</v>
      </c>
      <c r="H17" s="157" t="s">
        <v>542</v>
      </c>
      <c r="I17" s="160" t="s">
        <v>543</v>
      </c>
      <c r="J17" s="163" t="s">
        <v>544</v>
      </c>
      <c r="K17" s="157">
        <v>50</v>
      </c>
      <c r="L17" s="102">
        <v>3490</v>
      </c>
      <c r="M17" s="166" t="s">
        <v>688</v>
      </c>
    </row>
    <row r="18" spans="1:15" ht="16.5" customHeight="1">
      <c r="A18" s="168" t="s">
        <v>536</v>
      </c>
      <c r="B18" s="169"/>
      <c r="C18" s="18">
        <v>2205.35</v>
      </c>
      <c r="D18" s="23">
        <f t="shared" si="4"/>
        <v>220.535</v>
      </c>
      <c r="E18" s="23">
        <f t="shared" si="5"/>
        <v>2425.8849999999998</v>
      </c>
      <c r="F18" s="23">
        <f t="shared" si="6"/>
        <v>485.17699999999996</v>
      </c>
      <c r="G18" s="23">
        <f t="shared" si="7"/>
        <v>2911.0619999999999</v>
      </c>
      <c r="H18" s="158"/>
      <c r="I18" s="161"/>
      <c r="J18" s="164"/>
      <c r="K18" s="158"/>
      <c r="L18" s="103">
        <v>3885</v>
      </c>
      <c r="M18" s="166"/>
    </row>
    <row r="19" spans="1:15" ht="16.5" customHeight="1">
      <c r="A19" s="141" t="s">
        <v>545</v>
      </c>
      <c r="B19" s="142"/>
      <c r="C19" s="18">
        <v>2397.39</v>
      </c>
      <c r="D19" s="23">
        <f t="shared" si="4"/>
        <v>239.739</v>
      </c>
      <c r="E19" s="23">
        <f t="shared" si="5"/>
        <v>2637.1289999999999</v>
      </c>
      <c r="F19" s="23">
        <f t="shared" si="6"/>
        <v>527.42579999999998</v>
      </c>
      <c r="G19" s="23">
        <f t="shared" si="7"/>
        <v>3164.5547999999999</v>
      </c>
      <c r="H19" s="158"/>
      <c r="I19" s="161"/>
      <c r="J19" s="164"/>
      <c r="K19" s="158"/>
      <c r="L19" s="102">
        <v>4221</v>
      </c>
      <c r="M19" s="166"/>
    </row>
    <row r="20" spans="1:15" ht="16.5" customHeight="1">
      <c r="A20" s="170" t="s">
        <v>538</v>
      </c>
      <c r="B20" s="171"/>
      <c r="C20" s="18">
        <v>2513.1</v>
      </c>
      <c r="D20" s="23">
        <f t="shared" si="4"/>
        <v>251.31</v>
      </c>
      <c r="E20" s="23">
        <f t="shared" si="5"/>
        <v>2764.41</v>
      </c>
      <c r="F20" s="23">
        <f t="shared" si="6"/>
        <v>552.88199999999995</v>
      </c>
      <c r="G20" s="23">
        <f t="shared" si="7"/>
        <v>3317.2919999999999</v>
      </c>
      <c r="H20" s="158"/>
      <c r="I20" s="161"/>
      <c r="J20" s="164"/>
      <c r="K20" s="158"/>
      <c r="L20" s="103">
        <v>4425</v>
      </c>
      <c r="M20" s="166"/>
    </row>
    <row r="21" spans="1:15" ht="16.5" customHeight="1" thickBot="1">
      <c r="A21" s="141" t="s">
        <v>539</v>
      </c>
      <c r="B21" s="142"/>
      <c r="C21" s="18">
        <v>2705.95</v>
      </c>
      <c r="D21" s="23">
        <f t="shared" si="4"/>
        <v>270.59499999999997</v>
      </c>
      <c r="E21" s="23">
        <f t="shared" si="5"/>
        <v>2976.5449999999996</v>
      </c>
      <c r="F21" s="23">
        <f t="shared" si="6"/>
        <v>595.30899999999997</v>
      </c>
      <c r="G21" s="23">
        <f t="shared" si="7"/>
        <v>3571.8539999999994</v>
      </c>
      <c r="H21" s="159"/>
      <c r="I21" s="162"/>
      <c r="J21" s="165"/>
      <c r="K21" s="159"/>
      <c r="L21" s="106">
        <v>4767</v>
      </c>
      <c r="M21" s="166"/>
    </row>
    <row r="22" spans="1:15" ht="16.5" customHeight="1" thickTop="1">
      <c r="A22" s="143" t="s">
        <v>562</v>
      </c>
      <c r="B22" s="144"/>
      <c r="C22" s="144"/>
      <c r="D22" s="144"/>
      <c r="E22" s="144"/>
      <c r="F22" s="144"/>
      <c r="G22" s="144"/>
      <c r="H22" s="144"/>
      <c r="I22" s="91" t="s">
        <v>564</v>
      </c>
      <c r="J22" s="92" t="s">
        <v>547</v>
      </c>
      <c r="K22" s="93">
        <v>50</v>
      </c>
      <c r="L22" s="105">
        <v>4450</v>
      </c>
      <c r="M22" s="166"/>
    </row>
    <row r="23" spans="1:15" s="14" customFormat="1" ht="16.5" customHeight="1" thickBot="1">
      <c r="A23" s="145" t="s">
        <v>563</v>
      </c>
      <c r="B23" s="146"/>
      <c r="C23" s="146"/>
      <c r="D23" s="146"/>
      <c r="E23" s="146"/>
      <c r="F23" s="146"/>
      <c r="G23" s="146"/>
      <c r="H23" s="146"/>
      <c r="I23" s="107"/>
      <c r="J23" s="108"/>
      <c r="K23" s="109"/>
      <c r="L23" s="110">
        <v>4788</v>
      </c>
      <c r="M23" s="167"/>
      <c r="N23" s="4"/>
    </row>
    <row r="24" spans="1:15" ht="33.75" customHeight="1" thickTop="1" thickBot="1">
      <c r="A24" s="147" t="s">
        <v>807</v>
      </c>
      <c r="B24" s="148"/>
      <c r="C24" s="148"/>
      <c r="D24" s="148"/>
      <c r="E24" s="148"/>
      <c r="F24" s="148"/>
      <c r="G24" s="148"/>
      <c r="H24" s="149"/>
      <c r="I24" s="111" t="s">
        <v>564</v>
      </c>
      <c r="J24" s="111" t="s">
        <v>546</v>
      </c>
      <c r="K24" s="112"/>
      <c r="L24" s="113">
        <v>3421.52</v>
      </c>
      <c r="M24" s="138"/>
    </row>
    <row r="25" spans="1:15" s="14" customFormat="1" ht="15" customHeight="1" thickTop="1">
      <c r="A25" s="24"/>
      <c r="B25" s="24"/>
      <c r="C25" s="24"/>
      <c r="D25" s="24"/>
      <c r="E25" s="24"/>
      <c r="F25" s="24"/>
      <c r="G25" s="24"/>
      <c r="H25" s="24"/>
      <c r="I25" s="20"/>
      <c r="J25" s="21"/>
      <c r="K25" s="22"/>
      <c r="L25" s="57"/>
      <c r="M25" s="58"/>
    </row>
    <row r="26" spans="1:15" s="14" customFormat="1" ht="15" customHeight="1">
      <c r="A26" s="15" t="s">
        <v>548</v>
      </c>
      <c r="B26" s="16"/>
      <c r="C26" s="16"/>
      <c r="D26" s="16"/>
      <c r="E26" s="16"/>
      <c r="F26" s="16"/>
      <c r="G26" s="16"/>
      <c r="H26" s="17"/>
      <c r="I26" s="17"/>
      <c r="J26" s="17"/>
      <c r="K26" s="17"/>
      <c r="L26" s="17"/>
      <c r="M26" s="59"/>
    </row>
    <row r="27" spans="1:15" s="14" customFormat="1" ht="51" customHeight="1">
      <c r="A27" s="150" t="s">
        <v>551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60"/>
    </row>
    <row r="28" spans="1:15" s="14" customFormat="1" ht="19.5" customHeight="1" thickBo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5" s="14" customFormat="1" ht="32.25" customHeight="1" thickTop="1" thickBot="1">
      <c r="A29" s="151" t="s">
        <v>812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14"/>
      <c r="N29" s="4"/>
      <c r="O29" s="4"/>
    </row>
    <row r="30" spans="1:15" s="14" customFormat="1" ht="15" customHeight="1" thickTop="1" thickBot="1">
      <c r="A30" s="139" t="s">
        <v>549</v>
      </c>
      <c r="B30" s="139"/>
      <c r="C30" s="139"/>
      <c r="D30" s="139"/>
      <c r="E30" s="139"/>
      <c r="F30" s="139"/>
      <c r="G30" s="139"/>
      <c r="H30" s="139"/>
      <c r="I30" s="139"/>
      <c r="J30" s="140">
        <v>3000</v>
      </c>
      <c r="K30" s="140"/>
      <c r="L30" s="140"/>
      <c r="M30" s="115"/>
      <c r="N30" s="4"/>
      <c r="O30" s="4"/>
    </row>
    <row r="31" spans="1:15" s="14" customFormat="1" ht="18.75" customHeight="1" thickTop="1" thickBot="1">
      <c r="A31" s="139"/>
      <c r="B31" s="139"/>
      <c r="C31" s="139"/>
      <c r="D31" s="139"/>
      <c r="E31" s="139"/>
      <c r="F31" s="139"/>
      <c r="G31" s="139"/>
      <c r="H31" s="139"/>
      <c r="I31" s="139"/>
      <c r="J31" s="140"/>
      <c r="K31" s="140"/>
      <c r="L31" s="140"/>
      <c r="M31" s="115"/>
      <c r="N31" s="4"/>
      <c r="O31" s="4"/>
    </row>
    <row r="32" spans="1:15" ht="13.5" thickTop="1">
      <c r="J32" s="209" t="s">
        <v>813</v>
      </c>
      <c r="K32" s="209"/>
      <c r="L32" s="209"/>
    </row>
  </sheetData>
  <sheetProtection selectLockedCells="1" selectUnlockedCells="1"/>
  <mergeCells count="29">
    <mergeCell ref="J32:L32"/>
    <mergeCell ref="J7:J13"/>
    <mergeCell ref="M7:M15"/>
    <mergeCell ref="I14:I15"/>
    <mergeCell ref="J14:J15"/>
    <mergeCell ref="K1:L1"/>
    <mergeCell ref="A3:M3"/>
    <mergeCell ref="K4:L4"/>
    <mergeCell ref="A5:M5"/>
    <mergeCell ref="H7:H13"/>
    <mergeCell ref="I7:I13"/>
    <mergeCell ref="A16:M16"/>
    <mergeCell ref="A17:B17"/>
    <mergeCell ref="H17:H21"/>
    <mergeCell ref="I17:I21"/>
    <mergeCell ref="J17:J21"/>
    <mergeCell ref="K17:K21"/>
    <mergeCell ref="M17:M23"/>
    <mergeCell ref="A18:B18"/>
    <mergeCell ref="A19:B19"/>
    <mergeCell ref="A20:B20"/>
    <mergeCell ref="A30:I31"/>
    <mergeCell ref="J30:L31"/>
    <mergeCell ref="A21:B21"/>
    <mergeCell ref="A22:H22"/>
    <mergeCell ref="A23:H23"/>
    <mergeCell ref="A24:H24"/>
    <mergeCell ref="A27:L27"/>
    <mergeCell ref="A29:L29"/>
  </mergeCells>
  <pageMargins left="0.59055118110236227" right="0.19685039370078741" top="0.31496062992125984" bottom="0.74803149606299213" header="0.31496062992125984" footer="0.31496062992125984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1"/>
  <sheetViews>
    <sheetView topLeftCell="A325" workbookViewId="0">
      <selection activeCell="H334" sqref="H334"/>
    </sheetView>
  </sheetViews>
  <sheetFormatPr defaultRowHeight="12.75"/>
  <cols>
    <col min="1" max="1" width="23.7109375" customWidth="1"/>
    <col min="2" max="2" width="17" hidden="1" customWidth="1"/>
    <col min="3" max="3" width="17.140625" hidden="1" customWidth="1"/>
    <col min="4" max="5" width="17.140625" customWidth="1"/>
    <col min="6" max="6" width="26" customWidth="1"/>
  </cols>
  <sheetData>
    <row r="1" spans="1:6" ht="12.75" customHeight="1">
      <c r="A1" s="1"/>
      <c r="B1" s="2"/>
      <c r="C1" s="2"/>
      <c r="D1" s="2"/>
      <c r="E1" s="3"/>
      <c r="F1" s="191" t="s">
        <v>809</v>
      </c>
    </row>
    <row r="2" spans="1:6" ht="15.75">
      <c r="A2" s="5"/>
      <c r="B2" s="6"/>
      <c r="C2" s="6"/>
      <c r="D2" s="6"/>
      <c r="E2" s="46"/>
      <c r="F2" s="191"/>
    </row>
    <row r="3" spans="1:6">
      <c r="A3" s="5"/>
      <c r="B3" s="6"/>
      <c r="C3" s="6"/>
      <c r="D3" s="6"/>
      <c r="E3" s="7"/>
      <c r="F3" s="191"/>
    </row>
    <row r="4" spans="1:6">
      <c r="A4" s="8"/>
      <c r="B4" s="9"/>
      <c r="C4" s="9"/>
      <c r="D4" s="9"/>
      <c r="E4" s="7"/>
      <c r="F4" s="191"/>
    </row>
    <row r="5" spans="1:6" ht="15.75" customHeight="1">
      <c r="A5" s="8"/>
      <c r="B5" s="10"/>
      <c r="C5" s="10"/>
      <c r="D5" s="10"/>
      <c r="E5" s="11"/>
      <c r="F5" s="191"/>
    </row>
    <row r="6" spans="1:6" ht="14.25" customHeight="1">
      <c r="A6" s="8"/>
      <c r="B6" s="10"/>
      <c r="C6" s="10"/>
      <c r="D6" s="10"/>
      <c r="E6" s="11"/>
      <c r="F6" s="12"/>
    </row>
    <row r="7" spans="1:6" ht="12.75" customHeight="1" thickBot="1">
      <c r="A7" s="8"/>
      <c r="B7" s="10"/>
      <c r="C7" s="10"/>
      <c r="D7" s="10"/>
      <c r="E7" s="11"/>
      <c r="F7" s="12"/>
    </row>
    <row r="8" spans="1:6" ht="13.5" thickBot="1">
      <c r="A8" s="192" t="s">
        <v>0</v>
      </c>
      <c r="B8" s="194" t="s">
        <v>1</v>
      </c>
      <c r="C8" s="195" t="s">
        <v>708</v>
      </c>
      <c r="D8" s="195" t="s">
        <v>708</v>
      </c>
      <c r="E8" s="192" t="s">
        <v>808</v>
      </c>
      <c r="F8" s="196" t="s">
        <v>710</v>
      </c>
    </row>
    <row r="9" spans="1:6" ht="13.5" thickBot="1">
      <c r="A9" s="192"/>
      <c r="B9" s="194"/>
      <c r="C9" s="198"/>
      <c r="D9" s="198"/>
      <c r="E9" s="192"/>
      <c r="F9" s="196"/>
    </row>
    <row r="10" spans="1:6" ht="11.25" customHeight="1" thickBot="1">
      <c r="A10" s="193"/>
      <c r="B10" s="195"/>
      <c r="C10" s="199"/>
      <c r="D10" s="199"/>
      <c r="E10" s="193"/>
      <c r="F10" s="197"/>
    </row>
    <row r="11" spans="1:6" ht="13.5" thickBot="1">
      <c r="A11" s="44" t="s">
        <v>689</v>
      </c>
      <c r="B11" s="45"/>
      <c r="C11" s="45"/>
      <c r="D11" s="45"/>
      <c r="E11" s="45"/>
      <c r="F11" s="45"/>
    </row>
    <row r="12" spans="1:6" ht="13.5" thickBot="1">
      <c r="A12" s="47" t="s">
        <v>3</v>
      </c>
      <c r="B12" s="48">
        <v>17339</v>
      </c>
      <c r="C12" s="48">
        <f>B12*0.05+B12</f>
        <v>18205.95</v>
      </c>
      <c r="D12" s="48">
        <f>C12*0.08+C12</f>
        <v>19662.425999999999</v>
      </c>
      <c r="E12" s="49" t="s">
        <v>4</v>
      </c>
      <c r="F12" s="50">
        <v>3.4</v>
      </c>
    </row>
    <row r="13" spans="1:6" ht="13.5" thickBot="1">
      <c r="A13" s="47" t="s">
        <v>7</v>
      </c>
      <c r="B13" s="48">
        <v>17247</v>
      </c>
      <c r="C13" s="48">
        <f t="shared" ref="C13:C76" si="0">B13*0.05+B13</f>
        <v>18109.349999999999</v>
      </c>
      <c r="D13" s="48">
        <f t="shared" ref="D13:D76" si="1">C13*0.08+C13</f>
        <v>19558.097999999998</v>
      </c>
      <c r="E13" s="49" t="s">
        <v>8</v>
      </c>
      <c r="F13" s="50">
        <v>3.35</v>
      </c>
    </row>
    <row r="14" spans="1:6" ht="13.5" thickBot="1">
      <c r="A14" s="47" t="s">
        <v>11</v>
      </c>
      <c r="B14" s="48">
        <v>17205</v>
      </c>
      <c r="C14" s="48">
        <f t="shared" si="0"/>
        <v>18065.25</v>
      </c>
      <c r="D14" s="48">
        <f t="shared" si="1"/>
        <v>19510.47</v>
      </c>
      <c r="E14" s="49" t="s">
        <v>12</v>
      </c>
      <c r="F14" s="50">
        <v>3.3</v>
      </c>
    </row>
    <row r="15" spans="1:6" ht="13.5" thickBot="1">
      <c r="A15" s="47" t="s">
        <v>15</v>
      </c>
      <c r="B15" s="48">
        <v>17098</v>
      </c>
      <c r="C15" s="48">
        <f t="shared" si="0"/>
        <v>17952.900000000001</v>
      </c>
      <c r="D15" s="48">
        <f t="shared" si="1"/>
        <v>19389.132000000001</v>
      </c>
      <c r="E15" s="49" t="s">
        <v>16</v>
      </c>
      <c r="F15" s="50">
        <v>3.27</v>
      </c>
    </row>
    <row r="16" spans="1:6" ht="13.5" thickBot="1">
      <c r="A16" s="47" t="s">
        <v>19</v>
      </c>
      <c r="B16" s="48">
        <v>16998</v>
      </c>
      <c r="C16" s="48">
        <f t="shared" si="0"/>
        <v>17847.900000000001</v>
      </c>
      <c r="D16" s="48">
        <f t="shared" si="1"/>
        <v>19275.732</v>
      </c>
      <c r="E16" s="49" t="s">
        <v>20</v>
      </c>
      <c r="F16" s="50">
        <v>3.2</v>
      </c>
    </row>
    <row r="17" spans="1:6" ht="13.5" thickBot="1">
      <c r="A17" s="47" t="s">
        <v>23</v>
      </c>
      <c r="B17" s="48">
        <v>16932</v>
      </c>
      <c r="C17" s="48">
        <f t="shared" si="0"/>
        <v>17778.599999999999</v>
      </c>
      <c r="D17" s="48">
        <f t="shared" si="1"/>
        <v>19200.887999999999</v>
      </c>
      <c r="E17" s="49" t="s">
        <v>24</v>
      </c>
      <c r="F17" s="50">
        <v>3.17</v>
      </c>
    </row>
    <row r="18" spans="1:6" ht="13.5" thickBot="1">
      <c r="A18" s="47" t="s">
        <v>27</v>
      </c>
      <c r="B18" s="48">
        <v>16277</v>
      </c>
      <c r="C18" s="48">
        <f t="shared" si="0"/>
        <v>17090.849999999999</v>
      </c>
      <c r="D18" s="48">
        <f t="shared" si="1"/>
        <v>18458.117999999999</v>
      </c>
      <c r="E18" s="49" t="s">
        <v>28</v>
      </c>
      <c r="F18" s="50">
        <v>3.13</v>
      </c>
    </row>
    <row r="19" spans="1:6" ht="13.5" thickBot="1">
      <c r="A19" s="47" t="s">
        <v>31</v>
      </c>
      <c r="B19" s="48">
        <v>16171</v>
      </c>
      <c r="C19" s="48">
        <f t="shared" si="0"/>
        <v>16979.55</v>
      </c>
      <c r="D19" s="48">
        <f t="shared" si="1"/>
        <v>18337.914000000001</v>
      </c>
      <c r="E19" s="49" t="s">
        <v>32</v>
      </c>
      <c r="F19" s="50">
        <v>3.08</v>
      </c>
    </row>
    <row r="20" spans="1:6" ht="13.5" thickBot="1">
      <c r="A20" s="47" t="s">
        <v>35</v>
      </c>
      <c r="B20" s="48">
        <v>16160</v>
      </c>
      <c r="C20" s="48">
        <f t="shared" si="0"/>
        <v>16968</v>
      </c>
      <c r="D20" s="48">
        <f t="shared" si="1"/>
        <v>18325.439999999999</v>
      </c>
      <c r="E20" s="49" t="s">
        <v>36</v>
      </c>
      <c r="F20" s="50">
        <v>3.03</v>
      </c>
    </row>
    <row r="21" spans="1:6" ht="13.5" thickBot="1">
      <c r="A21" s="47" t="s">
        <v>39</v>
      </c>
      <c r="B21" s="48">
        <v>14841</v>
      </c>
      <c r="C21" s="48">
        <f t="shared" si="0"/>
        <v>15583.05</v>
      </c>
      <c r="D21" s="48">
        <f t="shared" si="1"/>
        <v>16829.694</v>
      </c>
      <c r="E21" s="49" t="s">
        <v>40</v>
      </c>
      <c r="F21" s="50">
        <v>2.95</v>
      </c>
    </row>
    <row r="22" spans="1:6" ht="13.5" thickBot="1">
      <c r="A22" s="47" t="s">
        <v>43</v>
      </c>
      <c r="B22" s="48">
        <v>14838</v>
      </c>
      <c r="C22" s="48">
        <f t="shared" si="0"/>
        <v>15579.9</v>
      </c>
      <c r="D22" s="48">
        <f t="shared" si="1"/>
        <v>16826.292000000001</v>
      </c>
      <c r="E22" s="49" t="s">
        <v>44</v>
      </c>
      <c r="F22" s="50">
        <v>2.9</v>
      </c>
    </row>
    <row r="23" spans="1:6" ht="13.5" thickBot="1">
      <c r="A23" s="47" t="s">
        <v>47</v>
      </c>
      <c r="B23" s="48">
        <v>14479</v>
      </c>
      <c r="C23" s="48">
        <f t="shared" si="0"/>
        <v>15202.95</v>
      </c>
      <c r="D23" s="48">
        <f t="shared" si="1"/>
        <v>16419.186000000002</v>
      </c>
      <c r="E23" s="49" t="s">
        <v>48</v>
      </c>
      <c r="F23" s="50">
        <v>2.84</v>
      </c>
    </row>
    <row r="24" spans="1:6" ht="13.5" thickBot="1">
      <c r="A24" s="47" t="s">
        <v>51</v>
      </c>
      <c r="B24" s="48">
        <v>14449</v>
      </c>
      <c r="C24" s="48">
        <f t="shared" si="0"/>
        <v>15171.45</v>
      </c>
      <c r="D24" s="48">
        <f t="shared" si="1"/>
        <v>16385.166000000001</v>
      </c>
      <c r="E24" s="49" t="s">
        <v>52</v>
      </c>
      <c r="F24" s="50">
        <v>2.8</v>
      </c>
    </row>
    <row r="25" spans="1:6" ht="13.5" thickBot="1">
      <c r="A25" s="47" t="s">
        <v>55</v>
      </c>
      <c r="B25" s="48">
        <v>14345</v>
      </c>
      <c r="C25" s="48">
        <f t="shared" si="0"/>
        <v>15062.25</v>
      </c>
      <c r="D25" s="48">
        <f t="shared" si="1"/>
        <v>16267.23</v>
      </c>
      <c r="E25" s="49" t="s">
        <v>56</v>
      </c>
      <c r="F25" s="50">
        <v>2.75</v>
      </c>
    </row>
    <row r="26" spans="1:6" ht="13.5" thickBot="1">
      <c r="A26" s="47" t="s">
        <v>59</v>
      </c>
      <c r="B26" s="48">
        <v>14237</v>
      </c>
      <c r="C26" s="48">
        <f t="shared" si="0"/>
        <v>14948.85</v>
      </c>
      <c r="D26" s="48">
        <f t="shared" si="1"/>
        <v>16144.758</v>
      </c>
      <c r="E26" s="49" t="s">
        <v>60</v>
      </c>
      <c r="F26" s="50">
        <v>2.72</v>
      </c>
    </row>
    <row r="27" spans="1:6" ht="13.5" thickBot="1">
      <c r="A27" s="47" t="s">
        <v>63</v>
      </c>
      <c r="B27" s="48">
        <v>14119</v>
      </c>
      <c r="C27" s="48">
        <f t="shared" si="0"/>
        <v>14824.95</v>
      </c>
      <c r="D27" s="48">
        <f t="shared" si="1"/>
        <v>16010.946</v>
      </c>
      <c r="E27" s="49" t="s">
        <v>64</v>
      </c>
      <c r="F27" s="50">
        <v>2.68</v>
      </c>
    </row>
    <row r="28" spans="1:6" ht="13.5" thickBot="1">
      <c r="A28" s="47" t="s">
        <v>67</v>
      </c>
      <c r="B28" s="48">
        <v>13767</v>
      </c>
      <c r="C28" s="48">
        <f t="shared" si="0"/>
        <v>14455.35</v>
      </c>
      <c r="D28" s="48">
        <f t="shared" si="1"/>
        <v>15611.778</v>
      </c>
      <c r="E28" s="49" t="s">
        <v>68</v>
      </c>
      <c r="F28" s="50">
        <v>2.62</v>
      </c>
    </row>
    <row r="29" spans="1:6" ht="13.5" thickBot="1">
      <c r="A29" s="47" t="s">
        <v>71</v>
      </c>
      <c r="B29" s="48">
        <v>13618</v>
      </c>
      <c r="C29" s="48">
        <f t="shared" si="0"/>
        <v>14298.9</v>
      </c>
      <c r="D29" s="48">
        <f t="shared" si="1"/>
        <v>15442.812</v>
      </c>
      <c r="E29" s="49" t="s">
        <v>72</v>
      </c>
      <c r="F29" s="50">
        <v>2.57</v>
      </c>
    </row>
    <row r="30" spans="1:6" ht="13.5" thickBot="1">
      <c r="A30" s="47" t="s">
        <v>75</v>
      </c>
      <c r="B30" s="48">
        <v>13477</v>
      </c>
      <c r="C30" s="48">
        <f t="shared" si="0"/>
        <v>14150.85</v>
      </c>
      <c r="D30" s="48">
        <f t="shared" si="1"/>
        <v>15282.918</v>
      </c>
      <c r="E30" s="49" t="s">
        <v>76</v>
      </c>
      <c r="F30" s="50">
        <v>2.5249999999999999</v>
      </c>
    </row>
    <row r="31" spans="1:6" ht="13.5" thickBot="1">
      <c r="A31" s="47" t="s">
        <v>79</v>
      </c>
      <c r="B31" s="48">
        <v>13371</v>
      </c>
      <c r="C31" s="48">
        <f t="shared" si="0"/>
        <v>14039.55</v>
      </c>
      <c r="D31" s="48">
        <f t="shared" si="1"/>
        <v>15162.714</v>
      </c>
      <c r="E31" s="49" t="s">
        <v>80</v>
      </c>
      <c r="F31" s="50">
        <v>2.48</v>
      </c>
    </row>
    <row r="32" spans="1:6" ht="13.5" thickBot="1">
      <c r="A32" s="47" t="s">
        <v>83</v>
      </c>
      <c r="B32" s="48">
        <v>13329</v>
      </c>
      <c r="C32" s="48">
        <f t="shared" si="0"/>
        <v>13995.45</v>
      </c>
      <c r="D32" s="48">
        <f t="shared" si="1"/>
        <v>15115.086000000001</v>
      </c>
      <c r="E32" s="49" t="s">
        <v>84</v>
      </c>
      <c r="F32" s="50">
        <v>2.4500000000000002</v>
      </c>
    </row>
    <row r="33" spans="1:6" ht="13.5" thickBot="1">
      <c r="A33" s="47" t="s">
        <v>87</v>
      </c>
      <c r="B33" s="48">
        <v>13261</v>
      </c>
      <c r="C33" s="48">
        <f t="shared" si="0"/>
        <v>13924.05</v>
      </c>
      <c r="D33" s="48">
        <f t="shared" si="1"/>
        <v>15037.973999999998</v>
      </c>
      <c r="E33" s="49" t="s">
        <v>88</v>
      </c>
      <c r="F33" s="50">
        <v>2.4</v>
      </c>
    </row>
    <row r="34" spans="1:6" ht="13.5" thickBot="1">
      <c r="A34" s="47" t="s">
        <v>91</v>
      </c>
      <c r="B34" s="48">
        <v>13031</v>
      </c>
      <c r="C34" s="48">
        <f t="shared" si="0"/>
        <v>13682.55</v>
      </c>
      <c r="D34" s="48">
        <f t="shared" si="1"/>
        <v>14777.153999999999</v>
      </c>
      <c r="E34" s="49" t="s">
        <v>92</v>
      </c>
      <c r="F34" s="50">
        <v>2.33</v>
      </c>
    </row>
    <row r="35" spans="1:6" ht="13.5" thickBot="1">
      <c r="A35" s="47" t="s">
        <v>95</v>
      </c>
      <c r="B35" s="48">
        <v>12854</v>
      </c>
      <c r="C35" s="48">
        <f t="shared" si="0"/>
        <v>13496.7</v>
      </c>
      <c r="D35" s="48">
        <f t="shared" si="1"/>
        <v>14576.436000000002</v>
      </c>
      <c r="E35" s="49" t="s">
        <v>96</v>
      </c>
      <c r="F35" s="50">
        <v>2.29</v>
      </c>
    </row>
    <row r="36" spans="1:6" ht="13.5" thickBot="1">
      <c r="A36" s="47" t="s">
        <v>99</v>
      </c>
      <c r="B36" s="48">
        <v>10867</v>
      </c>
      <c r="C36" s="48">
        <f t="shared" si="0"/>
        <v>11410.35</v>
      </c>
      <c r="D36" s="48">
        <f t="shared" si="1"/>
        <v>12323.178</v>
      </c>
      <c r="E36" s="49" t="s">
        <v>100</v>
      </c>
      <c r="F36" s="50">
        <v>2.25</v>
      </c>
    </row>
    <row r="37" spans="1:6" ht="13.5" thickBot="1">
      <c r="A37" s="47" t="s">
        <v>103</v>
      </c>
      <c r="B37" s="48">
        <v>10762</v>
      </c>
      <c r="C37" s="48">
        <f t="shared" si="0"/>
        <v>11300.1</v>
      </c>
      <c r="D37" s="48">
        <f t="shared" si="1"/>
        <v>12204.108</v>
      </c>
      <c r="E37" s="49" t="s">
        <v>104</v>
      </c>
      <c r="F37" s="50">
        <v>2.2000000000000002</v>
      </c>
    </row>
    <row r="38" spans="1:6" ht="13.5" thickBot="1">
      <c r="A38" s="47" t="s">
        <v>107</v>
      </c>
      <c r="B38" s="48">
        <v>10755</v>
      </c>
      <c r="C38" s="48">
        <f t="shared" si="0"/>
        <v>11292.75</v>
      </c>
      <c r="D38" s="48">
        <f t="shared" si="1"/>
        <v>12196.17</v>
      </c>
      <c r="E38" s="49" t="s">
        <v>108</v>
      </c>
      <c r="F38" s="50">
        <v>2.15</v>
      </c>
    </row>
    <row r="39" spans="1:6" ht="13.5" thickBot="1">
      <c r="A39" s="47" t="s">
        <v>111</v>
      </c>
      <c r="B39" s="48">
        <v>10607</v>
      </c>
      <c r="C39" s="48">
        <f t="shared" si="0"/>
        <v>11137.35</v>
      </c>
      <c r="D39" s="48">
        <f t="shared" si="1"/>
        <v>12028.338</v>
      </c>
      <c r="E39" s="49" t="s">
        <v>112</v>
      </c>
      <c r="F39" s="50">
        <v>2.1</v>
      </c>
    </row>
    <row r="40" spans="1:6" ht="13.5" thickBot="1">
      <c r="A40" s="47" t="s">
        <v>115</v>
      </c>
      <c r="B40" s="48">
        <v>10594</v>
      </c>
      <c r="C40" s="48">
        <f t="shared" si="0"/>
        <v>11123.7</v>
      </c>
      <c r="D40" s="48">
        <f t="shared" si="1"/>
        <v>12013.596000000001</v>
      </c>
      <c r="E40" s="49" t="s">
        <v>116</v>
      </c>
      <c r="F40" s="50">
        <v>2.06</v>
      </c>
    </row>
    <row r="41" spans="1:6" ht="13.5" thickBot="1">
      <c r="A41" s="47" t="s">
        <v>119</v>
      </c>
      <c r="B41" s="48">
        <v>10517</v>
      </c>
      <c r="C41" s="48">
        <f t="shared" si="0"/>
        <v>11042.85</v>
      </c>
      <c r="D41" s="48">
        <f t="shared" si="1"/>
        <v>11926.278</v>
      </c>
      <c r="E41" s="49" t="s">
        <v>120</v>
      </c>
      <c r="F41" s="50">
        <v>2.02</v>
      </c>
    </row>
    <row r="42" spans="1:6" ht="13.5" thickBot="1">
      <c r="A42" s="47" t="s">
        <v>123</v>
      </c>
      <c r="B42" s="48">
        <v>10147</v>
      </c>
      <c r="C42" s="48">
        <f t="shared" si="0"/>
        <v>10654.35</v>
      </c>
      <c r="D42" s="48">
        <f t="shared" si="1"/>
        <v>11506.698</v>
      </c>
      <c r="E42" s="49" t="s">
        <v>124</v>
      </c>
      <c r="F42" s="50">
        <v>1.98</v>
      </c>
    </row>
    <row r="43" spans="1:6" ht="13.5" thickBot="1">
      <c r="A43" s="47" t="s">
        <v>127</v>
      </c>
      <c r="B43" s="48">
        <v>9985</v>
      </c>
      <c r="C43" s="48">
        <f t="shared" si="0"/>
        <v>10484.25</v>
      </c>
      <c r="D43" s="48">
        <f t="shared" si="1"/>
        <v>11322.99</v>
      </c>
      <c r="E43" s="49" t="s">
        <v>128</v>
      </c>
      <c r="F43" s="50">
        <v>1.9500000000000002</v>
      </c>
    </row>
    <row r="44" spans="1:6" ht="13.5" thickBot="1">
      <c r="A44" s="47" t="s">
        <v>131</v>
      </c>
      <c r="B44" s="48">
        <v>9760</v>
      </c>
      <c r="C44" s="48">
        <f t="shared" si="0"/>
        <v>10248</v>
      </c>
      <c r="D44" s="48">
        <f t="shared" si="1"/>
        <v>11067.84</v>
      </c>
      <c r="E44" s="49" t="s">
        <v>132</v>
      </c>
      <c r="F44" s="50">
        <v>1.91</v>
      </c>
    </row>
    <row r="45" spans="1:6" ht="13.5" thickBot="1">
      <c r="A45" s="47" t="s">
        <v>135</v>
      </c>
      <c r="B45" s="48">
        <v>9525</v>
      </c>
      <c r="C45" s="48">
        <f t="shared" si="0"/>
        <v>10001.25</v>
      </c>
      <c r="D45" s="48">
        <f t="shared" si="1"/>
        <v>10801.35</v>
      </c>
      <c r="E45" s="49" t="s">
        <v>136</v>
      </c>
      <c r="F45" s="50">
        <v>1.88</v>
      </c>
    </row>
    <row r="46" spans="1:6" ht="13.5" thickBot="1">
      <c r="A46" s="47" t="s">
        <v>139</v>
      </c>
      <c r="B46" s="48">
        <v>9284</v>
      </c>
      <c r="C46" s="48">
        <f t="shared" si="0"/>
        <v>9748.2000000000007</v>
      </c>
      <c r="D46" s="48">
        <f t="shared" si="1"/>
        <v>10528.056</v>
      </c>
      <c r="E46" s="49" t="s">
        <v>140</v>
      </c>
      <c r="F46" s="50">
        <v>1.82</v>
      </c>
    </row>
    <row r="47" spans="1:6" ht="13.5" thickBot="1">
      <c r="A47" s="47" t="s">
        <v>143</v>
      </c>
      <c r="B47" s="48">
        <v>8986</v>
      </c>
      <c r="C47" s="48">
        <f t="shared" si="0"/>
        <v>9435.2999999999993</v>
      </c>
      <c r="D47" s="48">
        <f t="shared" si="1"/>
        <v>10190.124</v>
      </c>
      <c r="E47" s="49" t="s">
        <v>144</v>
      </c>
      <c r="F47" s="50">
        <v>1.76</v>
      </c>
    </row>
    <row r="48" spans="1:6" ht="13.5" thickBot="1">
      <c r="A48" s="47" t="s">
        <v>147</v>
      </c>
      <c r="B48" s="48">
        <v>8440</v>
      </c>
      <c r="C48" s="48">
        <f t="shared" si="0"/>
        <v>8862</v>
      </c>
      <c r="D48" s="48">
        <f t="shared" si="1"/>
        <v>9570.9599999999991</v>
      </c>
      <c r="E48" s="49" t="s">
        <v>148</v>
      </c>
      <c r="F48" s="50">
        <v>1.7000000000000002</v>
      </c>
    </row>
    <row r="49" spans="1:6" ht="13.5" thickBot="1">
      <c r="A49" s="47" t="s">
        <v>151</v>
      </c>
      <c r="B49" s="48">
        <v>8323</v>
      </c>
      <c r="C49" s="48">
        <f t="shared" si="0"/>
        <v>8739.15</v>
      </c>
      <c r="D49" s="48">
        <f t="shared" si="1"/>
        <v>9438.2819999999992</v>
      </c>
      <c r="E49" s="49" t="s">
        <v>152</v>
      </c>
      <c r="F49" s="50">
        <v>1.65</v>
      </c>
    </row>
    <row r="50" spans="1:6" ht="13.5" thickBot="1">
      <c r="A50" s="47" t="s">
        <v>155</v>
      </c>
      <c r="B50" s="48">
        <v>7961</v>
      </c>
      <c r="C50" s="48">
        <f t="shared" si="0"/>
        <v>8359.0499999999993</v>
      </c>
      <c r="D50" s="48">
        <f t="shared" si="1"/>
        <v>9027.7739999999994</v>
      </c>
      <c r="E50" s="49" t="s">
        <v>156</v>
      </c>
      <c r="F50" s="50">
        <v>1.6</v>
      </c>
    </row>
    <row r="51" spans="1:6" ht="13.5" thickBot="1">
      <c r="A51" s="47" t="s">
        <v>159</v>
      </c>
      <c r="B51" s="48">
        <v>7580</v>
      </c>
      <c r="C51" s="48">
        <f t="shared" si="0"/>
        <v>7959</v>
      </c>
      <c r="D51" s="48">
        <f t="shared" si="1"/>
        <v>8595.7199999999993</v>
      </c>
      <c r="E51" s="49" t="s">
        <v>160</v>
      </c>
      <c r="F51" s="50">
        <v>1.55</v>
      </c>
    </row>
    <row r="52" spans="1:6" ht="13.5" thickBot="1">
      <c r="A52" s="47" t="s">
        <v>163</v>
      </c>
      <c r="B52" s="48">
        <v>7432</v>
      </c>
      <c r="C52" s="48">
        <f t="shared" si="0"/>
        <v>7803.6</v>
      </c>
      <c r="D52" s="48">
        <f t="shared" si="1"/>
        <v>8427.8880000000008</v>
      </c>
      <c r="E52" s="49" t="s">
        <v>164</v>
      </c>
      <c r="F52" s="50">
        <v>1.5</v>
      </c>
    </row>
    <row r="53" spans="1:6" ht="13.5" thickBot="1">
      <c r="A53" s="47" t="s">
        <v>167</v>
      </c>
      <c r="B53" s="48">
        <v>7184</v>
      </c>
      <c r="C53" s="48">
        <f t="shared" si="0"/>
        <v>7543.2</v>
      </c>
      <c r="D53" s="48">
        <f t="shared" si="1"/>
        <v>8146.6559999999999</v>
      </c>
      <c r="E53" s="49" t="s">
        <v>168</v>
      </c>
      <c r="F53" s="50">
        <v>1.48</v>
      </c>
    </row>
    <row r="54" spans="1:6" ht="13.5" thickBot="1">
      <c r="A54" s="47" t="s">
        <v>171</v>
      </c>
      <c r="B54" s="48">
        <v>6740</v>
      </c>
      <c r="C54" s="48">
        <f t="shared" si="0"/>
        <v>7077</v>
      </c>
      <c r="D54" s="48">
        <f t="shared" si="1"/>
        <v>7643.16</v>
      </c>
      <c r="E54" s="49" t="s">
        <v>172</v>
      </c>
      <c r="F54" s="50">
        <v>1.42</v>
      </c>
    </row>
    <row r="55" spans="1:6" ht="13.5" thickBot="1">
      <c r="A55" s="47" t="s">
        <v>175</v>
      </c>
      <c r="B55" s="48">
        <v>6553</v>
      </c>
      <c r="C55" s="48">
        <f t="shared" si="0"/>
        <v>6880.65</v>
      </c>
      <c r="D55" s="48">
        <f t="shared" si="1"/>
        <v>7431.1019999999999</v>
      </c>
      <c r="E55" s="49" t="s">
        <v>176</v>
      </c>
      <c r="F55" s="50">
        <v>1.38</v>
      </c>
    </row>
    <row r="56" spans="1:6" ht="13.5" thickBot="1">
      <c r="A56" s="47" t="s">
        <v>179</v>
      </c>
      <c r="B56" s="48">
        <v>6514</v>
      </c>
      <c r="C56" s="48">
        <f t="shared" si="0"/>
        <v>6839.7</v>
      </c>
      <c r="D56" s="48">
        <f t="shared" si="1"/>
        <v>7386.8760000000002</v>
      </c>
      <c r="E56" s="49" t="s">
        <v>180</v>
      </c>
      <c r="F56" s="50">
        <v>1.32</v>
      </c>
    </row>
    <row r="57" spans="1:6" ht="13.5" thickBot="1">
      <c r="A57" s="47" t="s">
        <v>183</v>
      </c>
      <c r="B57" s="48">
        <v>6488</v>
      </c>
      <c r="C57" s="48">
        <f t="shared" si="0"/>
        <v>6812.4</v>
      </c>
      <c r="D57" s="48">
        <f t="shared" si="1"/>
        <v>7357.3919999999998</v>
      </c>
      <c r="E57" s="49" t="s">
        <v>184</v>
      </c>
      <c r="F57" s="50">
        <v>1.29</v>
      </c>
    </row>
    <row r="58" spans="1:6" ht="13.5" thickBot="1">
      <c r="A58" s="47" t="s">
        <v>187</v>
      </c>
      <c r="B58" s="48">
        <v>6279</v>
      </c>
      <c r="C58" s="48">
        <f t="shared" si="0"/>
        <v>6592.95</v>
      </c>
      <c r="D58" s="48">
        <f t="shared" si="1"/>
        <v>7120.3859999999995</v>
      </c>
      <c r="E58" s="49" t="s">
        <v>188</v>
      </c>
      <c r="F58" s="50">
        <v>1.24</v>
      </c>
    </row>
    <row r="59" spans="1:6" ht="13.5" thickBot="1">
      <c r="A59" s="47" t="s">
        <v>191</v>
      </c>
      <c r="B59" s="48">
        <v>6007</v>
      </c>
      <c r="C59" s="48">
        <f t="shared" si="0"/>
        <v>6307.35</v>
      </c>
      <c r="D59" s="48">
        <f t="shared" si="1"/>
        <v>6811.9380000000001</v>
      </c>
      <c r="E59" s="49" t="s">
        <v>192</v>
      </c>
      <c r="F59" s="50">
        <v>1.2</v>
      </c>
    </row>
    <row r="60" spans="1:6" ht="13.5" thickBot="1">
      <c r="A60" s="47" t="s">
        <v>195</v>
      </c>
      <c r="B60" s="48">
        <v>5635</v>
      </c>
      <c r="C60" s="48">
        <f t="shared" si="0"/>
        <v>5916.75</v>
      </c>
      <c r="D60" s="48">
        <f t="shared" si="1"/>
        <v>6390.09</v>
      </c>
      <c r="E60" s="49" t="s">
        <v>196</v>
      </c>
      <c r="F60" s="50">
        <v>1.1499999999999999</v>
      </c>
    </row>
    <row r="61" spans="1:6" ht="13.5" thickBot="1">
      <c r="A61" s="47" t="s">
        <v>199</v>
      </c>
      <c r="B61" s="48">
        <v>5379</v>
      </c>
      <c r="C61" s="48">
        <f t="shared" si="0"/>
        <v>5647.95</v>
      </c>
      <c r="D61" s="48">
        <f t="shared" si="1"/>
        <v>6099.7860000000001</v>
      </c>
      <c r="E61" s="49" t="s">
        <v>200</v>
      </c>
      <c r="F61" s="50">
        <v>1.1299999999999999</v>
      </c>
    </row>
    <row r="62" spans="1:6" ht="13.5" thickBot="1">
      <c r="A62" s="47" t="s">
        <v>203</v>
      </c>
      <c r="B62" s="48">
        <v>5127</v>
      </c>
      <c r="C62" s="48">
        <f t="shared" si="0"/>
        <v>5383.35</v>
      </c>
      <c r="D62" s="48">
        <f t="shared" si="1"/>
        <v>5814.018</v>
      </c>
      <c r="E62" s="49" t="s">
        <v>204</v>
      </c>
      <c r="F62" s="50">
        <v>1.0900000000000001</v>
      </c>
    </row>
    <row r="63" spans="1:6" ht="13.5" thickBot="1">
      <c r="A63" s="47" t="s">
        <v>207</v>
      </c>
      <c r="B63" s="48">
        <v>4906</v>
      </c>
      <c r="C63" s="48">
        <f t="shared" si="0"/>
        <v>5151.3</v>
      </c>
      <c r="D63" s="48">
        <f t="shared" si="1"/>
        <v>5563.4040000000005</v>
      </c>
      <c r="E63" s="49" t="s">
        <v>208</v>
      </c>
      <c r="F63" s="50">
        <v>1.05</v>
      </c>
    </row>
    <row r="64" spans="1:6" ht="13.5" thickBot="1">
      <c r="A64" s="47" t="s">
        <v>211</v>
      </c>
      <c r="B64" s="48">
        <v>4658</v>
      </c>
      <c r="C64" s="48">
        <f t="shared" si="0"/>
        <v>4890.8999999999996</v>
      </c>
      <c r="D64" s="48">
        <f t="shared" si="1"/>
        <v>5282.1719999999996</v>
      </c>
      <c r="E64" s="49" t="s">
        <v>212</v>
      </c>
      <c r="F64" s="50">
        <v>1</v>
      </c>
    </row>
    <row r="65" spans="1:6" ht="13.5" thickBot="1">
      <c r="A65" s="47" t="s">
        <v>215</v>
      </c>
      <c r="B65" s="48">
        <v>4445</v>
      </c>
      <c r="C65" s="48">
        <f t="shared" si="0"/>
        <v>4667.25</v>
      </c>
      <c r="D65" s="48">
        <f t="shared" si="1"/>
        <v>5040.63</v>
      </c>
      <c r="E65" s="49" t="s">
        <v>216</v>
      </c>
      <c r="F65" s="50">
        <v>0.95</v>
      </c>
    </row>
    <row r="66" spans="1:6" ht="13.5" thickBot="1">
      <c r="A66" s="47" t="s">
        <v>219</v>
      </c>
      <c r="B66" s="48">
        <v>3318</v>
      </c>
      <c r="C66" s="48">
        <f t="shared" si="0"/>
        <v>3483.9</v>
      </c>
      <c r="D66" s="48">
        <f t="shared" si="1"/>
        <v>3762.6120000000001</v>
      </c>
      <c r="E66" s="49" t="s">
        <v>220</v>
      </c>
      <c r="F66" s="50">
        <v>0.9</v>
      </c>
    </row>
    <row r="67" spans="1:6" ht="13.5" thickBot="1">
      <c r="A67" s="44" t="s">
        <v>690</v>
      </c>
      <c r="B67" s="61"/>
      <c r="C67" s="48"/>
      <c r="D67" s="48"/>
      <c r="E67" s="45"/>
      <c r="F67" s="62"/>
    </row>
    <row r="68" spans="1:6" ht="13.5" thickBot="1">
      <c r="A68" s="47" t="s">
        <v>5</v>
      </c>
      <c r="B68" s="48">
        <v>14036</v>
      </c>
      <c r="C68" s="48">
        <f t="shared" si="0"/>
        <v>14737.8</v>
      </c>
      <c r="D68" s="48">
        <f t="shared" si="1"/>
        <v>15916.823999999999</v>
      </c>
      <c r="E68" s="49" t="s">
        <v>6</v>
      </c>
      <c r="F68" s="50">
        <v>2.58</v>
      </c>
    </row>
    <row r="69" spans="1:6" ht="13.5" thickBot="1">
      <c r="A69" s="47" t="s">
        <v>9</v>
      </c>
      <c r="B69" s="48">
        <v>14013</v>
      </c>
      <c r="C69" s="48">
        <f t="shared" si="0"/>
        <v>14713.65</v>
      </c>
      <c r="D69" s="48">
        <f t="shared" si="1"/>
        <v>15890.742</v>
      </c>
      <c r="E69" s="49" t="s">
        <v>10</v>
      </c>
      <c r="F69" s="50">
        <v>2.54</v>
      </c>
    </row>
    <row r="70" spans="1:6" ht="13.5" thickBot="1">
      <c r="A70" s="47" t="s">
        <v>13</v>
      </c>
      <c r="B70" s="48">
        <v>13964</v>
      </c>
      <c r="C70" s="48">
        <f t="shared" si="0"/>
        <v>14662.2</v>
      </c>
      <c r="D70" s="48">
        <f t="shared" si="1"/>
        <v>15835.176000000001</v>
      </c>
      <c r="E70" s="49" t="s">
        <v>14</v>
      </c>
      <c r="F70" s="50">
        <v>2.5099999999999998</v>
      </c>
    </row>
    <row r="71" spans="1:6" ht="13.5" thickBot="1">
      <c r="A71" s="47" t="s">
        <v>17</v>
      </c>
      <c r="B71" s="48">
        <v>13852</v>
      </c>
      <c r="C71" s="48">
        <f t="shared" si="0"/>
        <v>14544.6</v>
      </c>
      <c r="D71" s="48">
        <f t="shared" si="1"/>
        <v>15708.168</v>
      </c>
      <c r="E71" s="49" t="s">
        <v>18</v>
      </c>
      <c r="F71" s="50">
        <v>2.4700000000000002</v>
      </c>
    </row>
    <row r="72" spans="1:6" ht="13.5" thickBot="1">
      <c r="A72" s="47" t="s">
        <v>21</v>
      </c>
      <c r="B72" s="48">
        <v>13823</v>
      </c>
      <c r="C72" s="48">
        <f t="shared" si="0"/>
        <v>14514.15</v>
      </c>
      <c r="D72" s="48">
        <f t="shared" si="1"/>
        <v>15675.281999999999</v>
      </c>
      <c r="E72" s="49" t="s">
        <v>22</v>
      </c>
      <c r="F72" s="50">
        <v>2.42</v>
      </c>
    </row>
    <row r="73" spans="1:6" ht="13.5" thickBot="1">
      <c r="A73" s="47" t="s">
        <v>25</v>
      </c>
      <c r="B73" s="48">
        <v>13568</v>
      </c>
      <c r="C73" s="48">
        <f t="shared" si="0"/>
        <v>14246.4</v>
      </c>
      <c r="D73" s="48">
        <f t="shared" si="1"/>
        <v>15386.111999999999</v>
      </c>
      <c r="E73" s="49" t="s">
        <v>26</v>
      </c>
      <c r="F73" s="50">
        <v>2.4</v>
      </c>
    </row>
    <row r="74" spans="1:6" ht="13.5" thickBot="1">
      <c r="A74" s="47" t="s">
        <v>29</v>
      </c>
      <c r="B74" s="48">
        <v>13314</v>
      </c>
      <c r="C74" s="48">
        <f t="shared" si="0"/>
        <v>13979.7</v>
      </c>
      <c r="D74" s="48">
        <f t="shared" si="1"/>
        <v>15098.076000000001</v>
      </c>
      <c r="E74" s="49" t="s">
        <v>30</v>
      </c>
      <c r="F74" s="50">
        <v>2.36</v>
      </c>
    </row>
    <row r="75" spans="1:6" ht="13.5" thickBot="1">
      <c r="A75" s="47" t="s">
        <v>33</v>
      </c>
      <c r="B75" s="48">
        <v>13248</v>
      </c>
      <c r="C75" s="48">
        <f t="shared" si="0"/>
        <v>13910.4</v>
      </c>
      <c r="D75" s="48">
        <f t="shared" si="1"/>
        <v>15023.232</v>
      </c>
      <c r="E75" s="49" t="s">
        <v>34</v>
      </c>
      <c r="F75" s="50">
        <v>2.27</v>
      </c>
    </row>
    <row r="76" spans="1:6" ht="13.5" thickBot="1">
      <c r="A76" s="47" t="s">
        <v>37</v>
      </c>
      <c r="B76" s="48">
        <v>12983</v>
      </c>
      <c r="C76" s="48">
        <f t="shared" si="0"/>
        <v>13632.15</v>
      </c>
      <c r="D76" s="48">
        <f t="shared" si="1"/>
        <v>14722.722</v>
      </c>
      <c r="E76" s="49" t="s">
        <v>38</v>
      </c>
      <c r="F76" s="50">
        <v>2.2400000000000002</v>
      </c>
    </row>
    <row r="77" spans="1:6" ht="13.5" thickBot="1">
      <c r="A77" s="47" t="s">
        <v>41</v>
      </c>
      <c r="B77" s="48">
        <v>12741</v>
      </c>
      <c r="C77" s="48">
        <f t="shared" ref="C77:C140" si="2">B77*0.05+B77</f>
        <v>13378.05</v>
      </c>
      <c r="D77" s="48">
        <f t="shared" ref="D77:D140" si="3">C77*0.08+C77</f>
        <v>14448.294</v>
      </c>
      <c r="E77" s="49" t="s">
        <v>42</v>
      </c>
      <c r="F77" s="50">
        <v>2.2000000000000002</v>
      </c>
    </row>
    <row r="78" spans="1:6" ht="13.5" thickBot="1">
      <c r="A78" s="47" t="s">
        <v>45</v>
      </c>
      <c r="B78" s="48">
        <v>12706</v>
      </c>
      <c r="C78" s="48">
        <f t="shared" si="2"/>
        <v>13341.3</v>
      </c>
      <c r="D78" s="48">
        <f t="shared" si="3"/>
        <v>14408.603999999999</v>
      </c>
      <c r="E78" s="49" t="s">
        <v>46</v>
      </c>
      <c r="F78" s="50">
        <v>2.17</v>
      </c>
    </row>
    <row r="79" spans="1:6" ht="13.5" thickBot="1">
      <c r="A79" s="47" t="s">
        <v>49</v>
      </c>
      <c r="B79" s="48">
        <v>12627</v>
      </c>
      <c r="C79" s="48">
        <f t="shared" si="2"/>
        <v>13258.35</v>
      </c>
      <c r="D79" s="48">
        <f t="shared" si="3"/>
        <v>14319.018</v>
      </c>
      <c r="E79" s="49" t="s">
        <v>50</v>
      </c>
      <c r="F79" s="50">
        <v>2.12</v>
      </c>
    </row>
    <row r="80" spans="1:6" ht="13.5" thickBot="1">
      <c r="A80" s="47" t="s">
        <v>53</v>
      </c>
      <c r="B80" s="48">
        <v>12374</v>
      </c>
      <c r="C80" s="48">
        <f t="shared" si="2"/>
        <v>12992.7</v>
      </c>
      <c r="D80" s="48">
        <f t="shared" si="3"/>
        <v>14032.116000000002</v>
      </c>
      <c r="E80" s="49" t="s">
        <v>54</v>
      </c>
      <c r="F80" s="50">
        <v>2.1</v>
      </c>
    </row>
    <row r="81" spans="1:6" ht="13.5" thickBot="1">
      <c r="A81" s="47" t="s">
        <v>57</v>
      </c>
      <c r="B81" s="48">
        <v>12364</v>
      </c>
      <c r="C81" s="48">
        <f t="shared" si="2"/>
        <v>12982.2</v>
      </c>
      <c r="D81" s="48">
        <f t="shared" si="3"/>
        <v>14020.776000000002</v>
      </c>
      <c r="E81" s="49" t="s">
        <v>58</v>
      </c>
      <c r="F81" s="50">
        <v>2.04</v>
      </c>
    </row>
    <row r="82" spans="1:6" ht="13.5" thickBot="1">
      <c r="A82" s="47" t="s">
        <v>61</v>
      </c>
      <c r="B82" s="48">
        <v>12327</v>
      </c>
      <c r="C82" s="48">
        <f t="shared" si="2"/>
        <v>12943.35</v>
      </c>
      <c r="D82" s="48">
        <f t="shared" si="3"/>
        <v>13978.818000000001</v>
      </c>
      <c r="E82" s="49" t="s">
        <v>62</v>
      </c>
      <c r="F82" s="50">
        <v>2.02</v>
      </c>
    </row>
    <row r="83" spans="1:6" ht="13.5" thickBot="1">
      <c r="A83" s="47" t="s">
        <v>65</v>
      </c>
      <c r="B83" s="48">
        <v>12157</v>
      </c>
      <c r="C83" s="48">
        <f t="shared" si="2"/>
        <v>12764.85</v>
      </c>
      <c r="D83" s="48">
        <f t="shared" si="3"/>
        <v>13786.038</v>
      </c>
      <c r="E83" s="49" t="s">
        <v>66</v>
      </c>
      <c r="F83" s="50">
        <v>2</v>
      </c>
    </row>
    <row r="84" spans="1:6" ht="13.5" thickBot="1">
      <c r="A84" s="47" t="s">
        <v>69</v>
      </c>
      <c r="B84" s="48">
        <v>11933</v>
      </c>
      <c r="C84" s="48">
        <f t="shared" si="2"/>
        <v>12529.65</v>
      </c>
      <c r="D84" s="48">
        <f t="shared" si="3"/>
        <v>13532.021999999999</v>
      </c>
      <c r="E84" s="49" t="s">
        <v>70</v>
      </c>
      <c r="F84" s="50">
        <v>1.97</v>
      </c>
    </row>
    <row r="85" spans="1:6" ht="13.5" thickBot="1">
      <c r="A85" s="47" t="s">
        <v>73</v>
      </c>
      <c r="B85" s="48">
        <v>11891</v>
      </c>
      <c r="C85" s="48">
        <f t="shared" si="2"/>
        <v>12485.55</v>
      </c>
      <c r="D85" s="48">
        <f t="shared" si="3"/>
        <v>13484.393999999998</v>
      </c>
      <c r="E85" s="49" t="s">
        <v>74</v>
      </c>
      <c r="F85" s="50">
        <v>1.9300000000000002</v>
      </c>
    </row>
    <row r="86" spans="1:6" ht="13.5" thickBot="1">
      <c r="A86" s="47" t="s">
        <v>77</v>
      </c>
      <c r="B86" s="48">
        <v>11776</v>
      </c>
      <c r="C86" s="48">
        <f t="shared" si="2"/>
        <v>12364.8</v>
      </c>
      <c r="D86" s="48">
        <f t="shared" si="3"/>
        <v>13353.983999999999</v>
      </c>
      <c r="E86" s="49" t="s">
        <v>78</v>
      </c>
      <c r="F86" s="50">
        <v>1.9</v>
      </c>
    </row>
    <row r="87" spans="1:6" ht="13.5" thickBot="1">
      <c r="A87" s="47" t="s">
        <v>81</v>
      </c>
      <c r="B87" s="48">
        <v>11781</v>
      </c>
      <c r="C87" s="48">
        <f t="shared" si="2"/>
        <v>12370.05</v>
      </c>
      <c r="D87" s="48">
        <f t="shared" si="3"/>
        <v>13359.653999999999</v>
      </c>
      <c r="E87" s="49" t="s">
        <v>82</v>
      </c>
      <c r="F87" s="50">
        <v>1.88</v>
      </c>
    </row>
    <row r="88" spans="1:6" ht="13.5" thickBot="1">
      <c r="A88" s="47" t="s">
        <v>85</v>
      </c>
      <c r="B88" s="48">
        <v>11644</v>
      </c>
      <c r="C88" s="48">
        <f t="shared" si="2"/>
        <v>12226.2</v>
      </c>
      <c r="D88" s="48">
        <f t="shared" si="3"/>
        <v>13204.296</v>
      </c>
      <c r="E88" s="49" t="s">
        <v>86</v>
      </c>
      <c r="F88" s="50">
        <v>1.84</v>
      </c>
    </row>
    <row r="89" spans="1:6" ht="13.5" thickBot="1">
      <c r="A89" s="47" t="s">
        <v>89</v>
      </c>
      <c r="B89" s="48">
        <v>10755</v>
      </c>
      <c r="C89" s="48">
        <f t="shared" si="2"/>
        <v>11292.75</v>
      </c>
      <c r="D89" s="48">
        <f t="shared" si="3"/>
        <v>12196.17</v>
      </c>
      <c r="E89" s="49" t="s">
        <v>90</v>
      </c>
      <c r="F89" s="50">
        <v>1.8</v>
      </c>
    </row>
    <row r="90" spans="1:6" ht="13.5" thickBot="1">
      <c r="A90" s="47" t="s">
        <v>93</v>
      </c>
      <c r="B90" s="48">
        <v>10574</v>
      </c>
      <c r="C90" s="48">
        <f t="shared" si="2"/>
        <v>11102.7</v>
      </c>
      <c r="D90" s="48">
        <f t="shared" si="3"/>
        <v>11990.916000000001</v>
      </c>
      <c r="E90" s="49" t="s">
        <v>94</v>
      </c>
      <c r="F90" s="50">
        <v>1.77</v>
      </c>
    </row>
    <row r="91" spans="1:6" ht="13.5" thickBot="1">
      <c r="A91" s="47" t="s">
        <v>97</v>
      </c>
      <c r="B91" s="48">
        <v>10518</v>
      </c>
      <c r="C91" s="48">
        <f t="shared" si="2"/>
        <v>11043.9</v>
      </c>
      <c r="D91" s="48">
        <f t="shared" si="3"/>
        <v>11927.412</v>
      </c>
      <c r="E91" s="49" t="s">
        <v>98</v>
      </c>
      <c r="F91" s="50">
        <v>1.73</v>
      </c>
    </row>
    <row r="92" spans="1:6" ht="13.5" thickBot="1">
      <c r="A92" s="47" t="s">
        <v>101</v>
      </c>
      <c r="B92" s="48">
        <v>9038</v>
      </c>
      <c r="C92" s="48">
        <f t="shared" si="2"/>
        <v>9489.9</v>
      </c>
      <c r="D92" s="48">
        <f t="shared" si="3"/>
        <v>10249.092000000001</v>
      </c>
      <c r="E92" s="49" t="s">
        <v>102</v>
      </c>
      <c r="F92" s="50">
        <v>1.7000000000000002</v>
      </c>
    </row>
    <row r="93" spans="1:6" ht="13.5" thickBot="1">
      <c r="A93" s="47" t="s">
        <v>105</v>
      </c>
      <c r="B93" s="48">
        <v>8792</v>
      </c>
      <c r="C93" s="48">
        <f t="shared" si="2"/>
        <v>9231.6</v>
      </c>
      <c r="D93" s="48">
        <f t="shared" si="3"/>
        <v>9970.1280000000006</v>
      </c>
      <c r="E93" s="49" t="s">
        <v>106</v>
      </c>
      <c r="F93" s="50">
        <v>1.66</v>
      </c>
    </row>
    <row r="94" spans="1:6" ht="13.5" thickBot="1">
      <c r="A94" s="47" t="s">
        <v>109</v>
      </c>
      <c r="B94" s="48">
        <v>8719</v>
      </c>
      <c r="C94" s="48">
        <f t="shared" si="2"/>
        <v>9154.9500000000007</v>
      </c>
      <c r="D94" s="48">
        <f t="shared" si="3"/>
        <v>9887.3460000000014</v>
      </c>
      <c r="E94" s="49" t="s">
        <v>110</v>
      </c>
      <c r="F94" s="50">
        <v>1.63</v>
      </c>
    </row>
    <row r="95" spans="1:6" ht="13.5" thickBot="1">
      <c r="A95" s="47" t="s">
        <v>113</v>
      </c>
      <c r="B95" s="48">
        <v>8567</v>
      </c>
      <c r="C95" s="48">
        <f t="shared" si="2"/>
        <v>8995.35</v>
      </c>
      <c r="D95" s="48">
        <f t="shared" si="3"/>
        <v>9714.978000000001</v>
      </c>
      <c r="E95" s="49" t="s">
        <v>114</v>
      </c>
      <c r="F95" s="50">
        <v>1.6</v>
      </c>
    </row>
    <row r="96" spans="1:6" ht="13.5" thickBot="1">
      <c r="A96" s="47" t="s">
        <v>117</v>
      </c>
      <c r="B96" s="48">
        <v>8551</v>
      </c>
      <c r="C96" s="48">
        <f t="shared" si="2"/>
        <v>8978.5499999999993</v>
      </c>
      <c r="D96" s="48">
        <f t="shared" si="3"/>
        <v>9696.8339999999989</v>
      </c>
      <c r="E96" s="49" t="s">
        <v>118</v>
      </c>
      <c r="F96" s="50">
        <v>1.57</v>
      </c>
    </row>
    <row r="97" spans="1:6" ht="13.5" thickBot="1">
      <c r="A97" s="47" t="s">
        <v>121</v>
      </c>
      <c r="B97" s="48">
        <v>8471</v>
      </c>
      <c r="C97" s="48">
        <f t="shared" si="2"/>
        <v>8894.5499999999993</v>
      </c>
      <c r="D97" s="48">
        <f t="shared" si="3"/>
        <v>9606.1139999999996</v>
      </c>
      <c r="E97" s="49" t="s">
        <v>122</v>
      </c>
      <c r="F97" s="50">
        <v>1.54</v>
      </c>
    </row>
    <row r="98" spans="1:6" ht="13.5" thickBot="1">
      <c r="A98" s="47" t="s">
        <v>125</v>
      </c>
      <c r="B98" s="48">
        <v>8460</v>
      </c>
      <c r="C98" s="48">
        <f t="shared" si="2"/>
        <v>8883</v>
      </c>
      <c r="D98" s="48">
        <f t="shared" si="3"/>
        <v>9593.64</v>
      </c>
      <c r="E98" s="49" t="s">
        <v>126</v>
      </c>
      <c r="F98" s="50">
        <v>1.5</v>
      </c>
    </row>
    <row r="99" spans="1:6" ht="13.5" thickBot="1">
      <c r="A99" s="47" t="s">
        <v>129</v>
      </c>
      <c r="B99" s="48">
        <v>8413</v>
      </c>
      <c r="C99" s="48">
        <f t="shared" si="2"/>
        <v>8833.65</v>
      </c>
      <c r="D99" s="48">
        <f t="shared" si="3"/>
        <v>9540.3420000000006</v>
      </c>
      <c r="E99" s="49" t="s">
        <v>130</v>
      </c>
      <c r="F99" s="50">
        <v>1.48</v>
      </c>
    </row>
    <row r="100" spans="1:6" ht="13.5" thickBot="1">
      <c r="A100" s="47" t="s">
        <v>133</v>
      </c>
      <c r="B100" s="48">
        <v>7991</v>
      </c>
      <c r="C100" s="48">
        <f t="shared" si="2"/>
        <v>8390.5499999999993</v>
      </c>
      <c r="D100" s="48">
        <f t="shared" si="3"/>
        <v>9061.7939999999999</v>
      </c>
      <c r="E100" s="49" t="s">
        <v>134</v>
      </c>
      <c r="F100" s="50">
        <v>1.43</v>
      </c>
    </row>
    <row r="101" spans="1:6" ht="13.5" thickBot="1">
      <c r="A101" s="47" t="s">
        <v>137</v>
      </c>
      <c r="B101" s="48">
        <v>7875</v>
      </c>
      <c r="C101" s="48">
        <f t="shared" si="2"/>
        <v>8268.75</v>
      </c>
      <c r="D101" s="48">
        <f t="shared" si="3"/>
        <v>8930.25</v>
      </c>
      <c r="E101" s="49" t="s">
        <v>138</v>
      </c>
      <c r="F101" s="50">
        <v>1.39</v>
      </c>
    </row>
    <row r="102" spans="1:6" ht="13.5" thickBot="1">
      <c r="A102" s="47" t="s">
        <v>141</v>
      </c>
      <c r="B102" s="48">
        <v>7707</v>
      </c>
      <c r="C102" s="48">
        <f t="shared" si="2"/>
        <v>8092.35</v>
      </c>
      <c r="D102" s="48">
        <f t="shared" si="3"/>
        <v>8739.7380000000012</v>
      </c>
      <c r="E102" s="49" t="s">
        <v>142</v>
      </c>
      <c r="F102" s="50">
        <v>1.36</v>
      </c>
    </row>
    <row r="103" spans="1:6" ht="13.5" thickBot="1">
      <c r="A103" s="47" t="s">
        <v>145</v>
      </c>
      <c r="B103" s="48">
        <v>7497</v>
      </c>
      <c r="C103" s="48">
        <f t="shared" si="2"/>
        <v>7871.85</v>
      </c>
      <c r="D103" s="48">
        <f t="shared" si="3"/>
        <v>8501.598</v>
      </c>
      <c r="E103" s="49" t="s">
        <v>146</v>
      </c>
      <c r="F103" s="50">
        <v>1.32</v>
      </c>
    </row>
    <row r="104" spans="1:6" ht="13.5" thickBot="1">
      <c r="A104" s="47" t="s">
        <v>149</v>
      </c>
      <c r="B104" s="48">
        <v>6515</v>
      </c>
      <c r="C104" s="48">
        <f t="shared" si="2"/>
        <v>6840.75</v>
      </c>
      <c r="D104" s="48">
        <f t="shared" si="3"/>
        <v>7388.01</v>
      </c>
      <c r="E104" s="49" t="s">
        <v>150</v>
      </c>
      <c r="F104" s="50">
        <v>1.28</v>
      </c>
    </row>
    <row r="105" spans="1:6" ht="13.5" thickBot="1">
      <c r="A105" s="47" t="s">
        <v>153</v>
      </c>
      <c r="B105" s="48">
        <v>6255</v>
      </c>
      <c r="C105" s="48">
        <f t="shared" si="2"/>
        <v>6567.75</v>
      </c>
      <c r="D105" s="48">
        <f t="shared" si="3"/>
        <v>7093.17</v>
      </c>
      <c r="E105" s="49" t="s">
        <v>154</v>
      </c>
      <c r="F105" s="50">
        <v>1.24</v>
      </c>
    </row>
    <row r="106" spans="1:6" ht="13.5" thickBot="1">
      <c r="A106" s="47" t="s">
        <v>157</v>
      </c>
      <c r="B106" s="48">
        <v>6291</v>
      </c>
      <c r="C106" s="48">
        <f t="shared" si="2"/>
        <v>6605.55</v>
      </c>
      <c r="D106" s="48">
        <f t="shared" si="3"/>
        <v>7133.9940000000006</v>
      </c>
      <c r="E106" s="49" t="s">
        <v>158</v>
      </c>
      <c r="F106" s="50">
        <v>1.2</v>
      </c>
    </row>
    <row r="107" spans="1:6" ht="13.5" thickBot="1">
      <c r="A107" s="47" t="s">
        <v>161</v>
      </c>
      <c r="B107" s="48">
        <v>6266</v>
      </c>
      <c r="C107" s="48">
        <f t="shared" si="2"/>
        <v>6579.3</v>
      </c>
      <c r="D107" s="48">
        <f t="shared" si="3"/>
        <v>7105.6440000000002</v>
      </c>
      <c r="E107" s="49" t="s">
        <v>162</v>
      </c>
      <c r="F107" s="50">
        <v>1.17</v>
      </c>
    </row>
    <row r="108" spans="1:6" ht="13.5" thickBot="1">
      <c r="A108" s="47" t="s">
        <v>165</v>
      </c>
      <c r="B108" s="48">
        <v>5903</v>
      </c>
      <c r="C108" s="48">
        <f t="shared" si="2"/>
        <v>6198.15</v>
      </c>
      <c r="D108" s="48">
        <f t="shared" si="3"/>
        <v>6694.0019999999995</v>
      </c>
      <c r="E108" s="49" t="s">
        <v>166</v>
      </c>
      <c r="F108" s="50">
        <v>1.1299999999999999</v>
      </c>
    </row>
    <row r="109" spans="1:6" ht="13.5" thickBot="1">
      <c r="A109" s="47" t="s">
        <v>169</v>
      </c>
      <c r="B109" s="48">
        <v>5757</v>
      </c>
      <c r="C109" s="48">
        <f t="shared" si="2"/>
        <v>6044.85</v>
      </c>
      <c r="D109" s="48">
        <f t="shared" si="3"/>
        <v>6528.4380000000001</v>
      </c>
      <c r="E109" s="49" t="s">
        <v>170</v>
      </c>
      <c r="F109" s="50">
        <v>1.1000000000000001</v>
      </c>
    </row>
    <row r="110" spans="1:6" ht="13.5" thickBot="1">
      <c r="A110" s="47" t="s">
        <v>173</v>
      </c>
      <c r="B110" s="48">
        <v>5424</v>
      </c>
      <c r="C110" s="48">
        <f t="shared" si="2"/>
        <v>5695.2</v>
      </c>
      <c r="D110" s="48">
        <f t="shared" si="3"/>
        <v>6150.8159999999998</v>
      </c>
      <c r="E110" s="49" t="s">
        <v>174</v>
      </c>
      <c r="F110" s="50">
        <v>1.08</v>
      </c>
    </row>
    <row r="111" spans="1:6" ht="13.5" thickBot="1">
      <c r="A111" s="47" t="s">
        <v>177</v>
      </c>
      <c r="B111" s="48">
        <v>5357</v>
      </c>
      <c r="C111" s="48">
        <f t="shared" si="2"/>
        <v>5624.85</v>
      </c>
      <c r="D111" s="48">
        <f t="shared" si="3"/>
        <v>6074.8380000000006</v>
      </c>
      <c r="E111" s="49" t="s">
        <v>178</v>
      </c>
      <c r="F111" s="50">
        <v>1.04</v>
      </c>
    </row>
    <row r="112" spans="1:6" ht="13.5" thickBot="1">
      <c r="A112" s="47" t="s">
        <v>181</v>
      </c>
      <c r="B112" s="48">
        <v>5351</v>
      </c>
      <c r="C112" s="48">
        <f t="shared" si="2"/>
        <v>5618.55</v>
      </c>
      <c r="D112" s="48">
        <f t="shared" si="3"/>
        <v>6068.0340000000006</v>
      </c>
      <c r="E112" s="49" t="s">
        <v>182</v>
      </c>
      <c r="F112" s="50">
        <v>1</v>
      </c>
    </row>
    <row r="113" spans="1:6" ht="13.5" thickBot="1">
      <c r="A113" s="47" t="s">
        <v>185</v>
      </c>
      <c r="B113" s="48">
        <v>5343</v>
      </c>
      <c r="C113" s="48">
        <f t="shared" si="2"/>
        <v>5610.15</v>
      </c>
      <c r="D113" s="48">
        <f t="shared" si="3"/>
        <v>6058.9619999999995</v>
      </c>
      <c r="E113" s="49" t="s">
        <v>186</v>
      </c>
      <c r="F113" s="50">
        <v>0.97</v>
      </c>
    </row>
    <row r="114" spans="1:6" ht="13.5" thickBot="1">
      <c r="A114" s="47" t="s">
        <v>189</v>
      </c>
      <c r="B114" s="48">
        <v>5164</v>
      </c>
      <c r="C114" s="48">
        <f t="shared" si="2"/>
        <v>5422.2</v>
      </c>
      <c r="D114" s="48">
        <f t="shared" si="3"/>
        <v>5855.9759999999997</v>
      </c>
      <c r="E114" s="49" t="s">
        <v>190</v>
      </c>
      <c r="F114" s="50">
        <v>0.93</v>
      </c>
    </row>
    <row r="115" spans="1:6" ht="13.5" thickBot="1">
      <c r="A115" s="47" t="s">
        <v>193</v>
      </c>
      <c r="B115" s="48">
        <v>4964</v>
      </c>
      <c r="C115" s="48">
        <f t="shared" si="2"/>
        <v>5212.2</v>
      </c>
      <c r="D115" s="48">
        <f t="shared" si="3"/>
        <v>5629.1759999999995</v>
      </c>
      <c r="E115" s="49" t="s">
        <v>194</v>
      </c>
      <c r="F115" s="50">
        <v>0.89</v>
      </c>
    </row>
    <row r="116" spans="1:6" ht="13.5" thickBot="1">
      <c r="A116" s="47" t="s">
        <v>197</v>
      </c>
      <c r="B116" s="48">
        <v>4711</v>
      </c>
      <c r="C116" s="48">
        <f t="shared" si="2"/>
        <v>4946.55</v>
      </c>
      <c r="D116" s="48">
        <f t="shared" si="3"/>
        <v>5342.2740000000003</v>
      </c>
      <c r="E116" s="49" t="s">
        <v>198</v>
      </c>
      <c r="F116" s="50">
        <v>0.86</v>
      </c>
    </row>
    <row r="117" spans="1:6" ht="13.5" thickBot="1">
      <c r="A117" s="47" t="s">
        <v>201</v>
      </c>
      <c r="B117" s="48">
        <v>4512</v>
      </c>
      <c r="C117" s="48">
        <f t="shared" si="2"/>
        <v>4737.6000000000004</v>
      </c>
      <c r="D117" s="48">
        <f t="shared" si="3"/>
        <v>5116.6080000000002</v>
      </c>
      <c r="E117" s="49" t="s">
        <v>202</v>
      </c>
      <c r="F117" s="50">
        <v>0.82</v>
      </c>
    </row>
    <row r="118" spans="1:6" ht="13.5" thickBot="1">
      <c r="A118" s="47" t="s">
        <v>205</v>
      </c>
      <c r="B118" s="48">
        <v>4322</v>
      </c>
      <c r="C118" s="48">
        <f t="shared" si="2"/>
        <v>4538.1000000000004</v>
      </c>
      <c r="D118" s="48">
        <f t="shared" si="3"/>
        <v>4901.1480000000001</v>
      </c>
      <c r="E118" s="49" t="s">
        <v>206</v>
      </c>
      <c r="F118" s="50">
        <v>0.79</v>
      </c>
    </row>
    <row r="119" spans="1:6" ht="13.5" thickBot="1">
      <c r="A119" s="47" t="s">
        <v>209</v>
      </c>
      <c r="B119" s="48">
        <v>4085</v>
      </c>
      <c r="C119" s="48">
        <f t="shared" si="2"/>
        <v>4289.25</v>
      </c>
      <c r="D119" s="48">
        <f t="shared" si="3"/>
        <v>4632.3900000000003</v>
      </c>
      <c r="E119" s="49" t="s">
        <v>210</v>
      </c>
      <c r="F119" s="50">
        <v>0.75</v>
      </c>
    </row>
    <row r="120" spans="1:6" ht="13.5" thickBot="1">
      <c r="A120" s="47" t="s">
        <v>213</v>
      </c>
      <c r="B120" s="48">
        <v>3912</v>
      </c>
      <c r="C120" s="48">
        <f t="shared" si="2"/>
        <v>4107.6000000000004</v>
      </c>
      <c r="D120" s="48">
        <f t="shared" si="3"/>
        <v>4436.2080000000005</v>
      </c>
      <c r="E120" s="49" t="s">
        <v>214</v>
      </c>
      <c r="F120" s="50">
        <v>0.71</v>
      </c>
    </row>
    <row r="121" spans="1:6" ht="13.5" thickBot="1">
      <c r="A121" s="47" t="s">
        <v>217</v>
      </c>
      <c r="B121" s="48">
        <v>3699</v>
      </c>
      <c r="C121" s="48">
        <f t="shared" si="2"/>
        <v>3883.95</v>
      </c>
      <c r="D121" s="48">
        <f t="shared" si="3"/>
        <v>4194.6660000000002</v>
      </c>
      <c r="E121" s="49" t="s">
        <v>218</v>
      </c>
      <c r="F121" s="50">
        <v>0.68</v>
      </c>
    </row>
    <row r="122" spans="1:6" ht="13.5" thickBot="1">
      <c r="A122" s="47" t="s">
        <v>221</v>
      </c>
      <c r="B122" s="48">
        <v>2971</v>
      </c>
      <c r="C122" s="48">
        <f t="shared" si="2"/>
        <v>3119.55</v>
      </c>
      <c r="D122" s="48">
        <f t="shared" si="3"/>
        <v>3369.114</v>
      </c>
      <c r="E122" s="49" t="s">
        <v>222</v>
      </c>
      <c r="F122" s="50">
        <v>0.64</v>
      </c>
    </row>
    <row r="123" spans="1:6" ht="13.5" thickBot="1">
      <c r="A123" s="44" t="s">
        <v>691</v>
      </c>
      <c r="B123" s="61"/>
      <c r="C123" s="48"/>
      <c r="D123" s="48"/>
      <c r="E123" s="45"/>
      <c r="F123" s="62"/>
    </row>
    <row r="124" spans="1:6" ht="13.5" thickBot="1">
      <c r="A124" s="47" t="s">
        <v>585</v>
      </c>
      <c r="B124" s="48">
        <v>13587</v>
      </c>
      <c r="C124" s="48">
        <f t="shared" si="2"/>
        <v>14266.35</v>
      </c>
      <c r="D124" s="48">
        <f t="shared" si="3"/>
        <v>15407.657999999999</v>
      </c>
      <c r="E124" s="49" t="s">
        <v>586</v>
      </c>
      <c r="F124" s="50">
        <v>2.1</v>
      </c>
    </row>
    <row r="125" spans="1:6" ht="13.5" thickBot="1">
      <c r="A125" s="47" t="s">
        <v>584</v>
      </c>
      <c r="B125" s="48">
        <v>13464</v>
      </c>
      <c r="C125" s="48">
        <f t="shared" si="2"/>
        <v>14137.2</v>
      </c>
      <c r="D125" s="48">
        <f t="shared" si="3"/>
        <v>15268.176000000001</v>
      </c>
      <c r="E125" s="49" t="s">
        <v>587</v>
      </c>
      <c r="F125" s="50">
        <v>2.0699999999999998</v>
      </c>
    </row>
    <row r="126" spans="1:6" ht="13.5" thickBot="1">
      <c r="A126" s="47" t="s">
        <v>583</v>
      </c>
      <c r="B126" s="48">
        <v>13296</v>
      </c>
      <c r="C126" s="48">
        <f t="shared" si="2"/>
        <v>13960.8</v>
      </c>
      <c r="D126" s="48">
        <f t="shared" si="3"/>
        <v>15077.663999999999</v>
      </c>
      <c r="E126" s="49" t="s">
        <v>588</v>
      </c>
      <c r="F126" s="50">
        <v>2.04</v>
      </c>
    </row>
    <row r="127" spans="1:6" ht="13.5" thickBot="1">
      <c r="A127" s="47" t="s">
        <v>582</v>
      </c>
      <c r="B127" s="48">
        <v>13248</v>
      </c>
      <c r="C127" s="48">
        <f t="shared" si="2"/>
        <v>13910.4</v>
      </c>
      <c r="D127" s="48">
        <f t="shared" si="3"/>
        <v>15023.232</v>
      </c>
      <c r="E127" s="49" t="s">
        <v>589</v>
      </c>
      <c r="F127" s="50">
        <v>2.0099999999999998</v>
      </c>
    </row>
    <row r="128" spans="1:6" ht="13.5" thickBot="1">
      <c r="A128" s="47" t="s">
        <v>581</v>
      </c>
      <c r="B128" s="48">
        <v>13196</v>
      </c>
      <c r="C128" s="48">
        <f t="shared" si="2"/>
        <v>13855.8</v>
      </c>
      <c r="D128" s="48">
        <f t="shared" si="3"/>
        <v>14964.263999999999</v>
      </c>
      <c r="E128" s="49" t="s">
        <v>590</v>
      </c>
      <c r="F128" s="50">
        <v>1.98</v>
      </c>
    </row>
    <row r="129" spans="1:6" ht="13.5" thickBot="1">
      <c r="A129" s="47" t="s">
        <v>580</v>
      </c>
      <c r="B129" s="48">
        <v>13028</v>
      </c>
      <c r="C129" s="48">
        <f t="shared" si="2"/>
        <v>13679.4</v>
      </c>
      <c r="D129" s="48">
        <f t="shared" si="3"/>
        <v>14773.752</v>
      </c>
      <c r="E129" s="49" t="s">
        <v>591</v>
      </c>
      <c r="F129" s="50">
        <v>1.95</v>
      </c>
    </row>
    <row r="130" spans="1:6" ht="13.5" thickBot="1">
      <c r="A130" s="47" t="s">
        <v>579</v>
      </c>
      <c r="B130" s="48">
        <v>12913</v>
      </c>
      <c r="C130" s="48">
        <f t="shared" si="2"/>
        <v>13558.65</v>
      </c>
      <c r="D130" s="48">
        <f t="shared" si="3"/>
        <v>14643.342000000001</v>
      </c>
      <c r="E130" s="49" t="s">
        <v>592</v>
      </c>
      <c r="F130" s="50">
        <v>1.92</v>
      </c>
    </row>
    <row r="131" spans="1:6" ht="13.5" thickBot="1">
      <c r="A131" s="47" t="s">
        <v>578</v>
      </c>
      <c r="B131" s="48">
        <v>12736</v>
      </c>
      <c r="C131" s="48">
        <f t="shared" si="2"/>
        <v>13372.8</v>
      </c>
      <c r="D131" s="48">
        <f t="shared" si="3"/>
        <v>14442.624</v>
      </c>
      <c r="E131" s="49" t="s">
        <v>593</v>
      </c>
      <c r="F131" s="50">
        <v>1.89</v>
      </c>
    </row>
    <row r="132" spans="1:6" ht="13.5" thickBot="1">
      <c r="A132" s="47" t="s">
        <v>577</v>
      </c>
      <c r="B132" s="48">
        <v>12628</v>
      </c>
      <c r="C132" s="48">
        <f t="shared" si="2"/>
        <v>13259.4</v>
      </c>
      <c r="D132" s="48">
        <f t="shared" si="3"/>
        <v>14320.152</v>
      </c>
      <c r="E132" s="49" t="s">
        <v>594</v>
      </c>
      <c r="F132" s="50">
        <v>1.86</v>
      </c>
    </row>
    <row r="133" spans="1:6" ht="13.5" thickBot="1">
      <c r="A133" s="47" t="s">
        <v>223</v>
      </c>
      <c r="B133" s="48">
        <v>12625</v>
      </c>
      <c r="C133" s="48">
        <f t="shared" si="2"/>
        <v>13256.25</v>
      </c>
      <c r="D133" s="48">
        <f t="shared" si="3"/>
        <v>14316.75</v>
      </c>
      <c r="E133" s="49" t="s">
        <v>224</v>
      </c>
      <c r="F133" s="50">
        <v>1.8250000000000002</v>
      </c>
    </row>
    <row r="134" spans="1:6" ht="13.5" thickBot="1">
      <c r="A134" s="47" t="s">
        <v>227</v>
      </c>
      <c r="B134" s="48">
        <v>12224</v>
      </c>
      <c r="C134" s="48">
        <f t="shared" si="2"/>
        <v>12835.2</v>
      </c>
      <c r="D134" s="48">
        <f t="shared" si="3"/>
        <v>13862.016000000001</v>
      </c>
      <c r="E134" s="49" t="s">
        <v>228</v>
      </c>
      <c r="F134" s="50">
        <v>1.8</v>
      </c>
    </row>
    <row r="135" spans="1:6" ht="13.5" thickBot="1">
      <c r="A135" s="47" t="s">
        <v>231</v>
      </c>
      <c r="B135" s="48">
        <v>11949</v>
      </c>
      <c r="C135" s="48">
        <f t="shared" si="2"/>
        <v>12546.45</v>
      </c>
      <c r="D135" s="48">
        <f t="shared" si="3"/>
        <v>13550.166000000001</v>
      </c>
      <c r="E135" s="49" t="s">
        <v>232</v>
      </c>
      <c r="F135" s="50">
        <v>1.76</v>
      </c>
    </row>
    <row r="136" spans="1:6" ht="13.5" thickBot="1">
      <c r="A136" s="47" t="s">
        <v>235</v>
      </c>
      <c r="B136" s="48">
        <v>11823</v>
      </c>
      <c r="C136" s="48">
        <f t="shared" si="2"/>
        <v>12414.15</v>
      </c>
      <c r="D136" s="48">
        <f t="shared" si="3"/>
        <v>13407.281999999999</v>
      </c>
      <c r="E136" s="49" t="s">
        <v>236</v>
      </c>
      <c r="F136" s="50">
        <v>1.7250000000000001</v>
      </c>
    </row>
    <row r="137" spans="1:6" ht="13.5" thickBot="1">
      <c r="A137" s="47" t="s">
        <v>239</v>
      </c>
      <c r="B137" s="48">
        <v>11570</v>
      </c>
      <c r="C137" s="48">
        <f t="shared" si="2"/>
        <v>12148.5</v>
      </c>
      <c r="D137" s="48">
        <f t="shared" si="3"/>
        <v>13120.38</v>
      </c>
      <c r="E137" s="49" t="s">
        <v>240</v>
      </c>
      <c r="F137" s="50">
        <v>1.7000000000000002</v>
      </c>
    </row>
    <row r="138" spans="1:6" ht="13.5" thickBot="1">
      <c r="A138" s="47" t="s">
        <v>243</v>
      </c>
      <c r="B138" s="48">
        <v>11569</v>
      </c>
      <c r="C138" s="48">
        <f t="shared" si="2"/>
        <v>12147.45</v>
      </c>
      <c r="D138" s="48">
        <f t="shared" si="3"/>
        <v>13119.246000000001</v>
      </c>
      <c r="E138" s="49" t="s">
        <v>244</v>
      </c>
      <c r="F138" s="50">
        <v>1.6800000000000002</v>
      </c>
    </row>
    <row r="139" spans="1:6" ht="13.5" thickBot="1">
      <c r="A139" s="47" t="s">
        <v>247</v>
      </c>
      <c r="B139" s="48">
        <v>11544</v>
      </c>
      <c r="C139" s="48">
        <f t="shared" si="2"/>
        <v>12121.2</v>
      </c>
      <c r="D139" s="48">
        <f t="shared" si="3"/>
        <v>13090.896000000001</v>
      </c>
      <c r="E139" s="49" t="s">
        <v>248</v>
      </c>
      <c r="F139" s="50">
        <v>1.65</v>
      </c>
    </row>
    <row r="140" spans="1:6" ht="13.5" thickBot="1">
      <c r="A140" s="47" t="s">
        <v>251</v>
      </c>
      <c r="B140" s="48">
        <v>11352</v>
      </c>
      <c r="C140" s="48">
        <f t="shared" si="2"/>
        <v>11919.6</v>
      </c>
      <c r="D140" s="48">
        <f t="shared" si="3"/>
        <v>12873.168</v>
      </c>
      <c r="E140" s="49" t="s">
        <v>252</v>
      </c>
      <c r="F140" s="50">
        <v>1.62</v>
      </c>
    </row>
    <row r="141" spans="1:6" ht="13.5" thickBot="1">
      <c r="A141" s="47" t="s">
        <v>255</v>
      </c>
      <c r="B141" s="48">
        <v>11312</v>
      </c>
      <c r="C141" s="48">
        <f t="shared" ref="C141:C202" si="4">B141*0.05+B141</f>
        <v>11877.6</v>
      </c>
      <c r="D141" s="48">
        <f t="shared" ref="D141:D178" si="5">C141*0.08+C141</f>
        <v>12827.808000000001</v>
      </c>
      <c r="E141" s="49" t="s">
        <v>256</v>
      </c>
      <c r="F141" s="50">
        <v>1.6</v>
      </c>
    </row>
    <row r="142" spans="1:6" ht="13.5" thickBot="1">
      <c r="A142" s="47" t="s">
        <v>259</v>
      </c>
      <c r="B142" s="48">
        <v>11261</v>
      </c>
      <c r="C142" s="48">
        <f t="shared" si="4"/>
        <v>11824.05</v>
      </c>
      <c r="D142" s="48">
        <f t="shared" si="5"/>
        <v>12769.973999999998</v>
      </c>
      <c r="E142" s="49" t="s">
        <v>260</v>
      </c>
      <c r="F142" s="50">
        <v>1.5750000000000002</v>
      </c>
    </row>
    <row r="143" spans="1:6" ht="13.5" thickBot="1">
      <c r="A143" s="47" t="s">
        <v>263</v>
      </c>
      <c r="B143" s="48">
        <v>11177</v>
      </c>
      <c r="C143" s="48">
        <f t="shared" si="4"/>
        <v>11735.85</v>
      </c>
      <c r="D143" s="48">
        <f t="shared" si="5"/>
        <v>12674.718000000001</v>
      </c>
      <c r="E143" s="49" t="s">
        <v>264</v>
      </c>
      <c r="F143" s="50">
        <v>1.55</v>
      </c>
    </row>
    <row r="144" spans="1:6" ht="13.5" thickBot="1">
      <c r="A144" s="47" t="s">
        <v>267</v>
      </c>
      <c r="B144" s="48">
        <v>11089</v>
      </c>
      <c r="C144" s="48">
        <f t="shared" si="4"/>
        <v>11643.45</v>
      </c>
      <c r="D144" s="48">
        <f t="shared" si="5"/>
        <v>12574.926000000001</v>
      </c>
      <c r="E144" s="49" t="s">
        <v>268</v>
      </c>
      <c r="F144" s="50">
        <v>1.55</v>
      </c>
    </row>
    <row r="145" spans="1:6" ht="13.5" thickBot="1">
      <c r="A145" s="47" t="s">
        <v>271</v>
      </c>
      <c r="B145" s="48">
        <v>10471</v>
      </c>
      <c r="C145" s="48">
        <f>B145*0.07+B145</f>
        <v>11203.97</v>
      </c>
      <c r="D145" s="48">
        <f t="shared" si="5"/>
        <v>12100.2876</v>
      </c>
      <c r="E145" s="49" t="s">
        <v>272</v>
      </c>
      <c r="F145" s="50">
        <v>1.48</v>
      </c>
    </row>
    <row r="146" spans="1:6" ht="13.5" thickBot="1">
      <c r="A146" s="47" t="s">
        <v>275</v>
      </c>
      <c r="B146" s="48">
        <v>10276</v>
      </c>
      <c r="C146" s="48">
        <f>B146*0.07+B146</f>
        <v>10995.32</v>
      </c>
      <c r="D146" s="48">
        <f t="shared" si="5"/>
        <v>11874.945599999999</v>
      </c>
      <c r="E146" s="49" t="s">
        <v>276</v>
      </c>
      <c r="F146" s="50">
        <v>1.45</v>
      </c>
    </row>
    <row r="147" spans="1:6" ht="13.5" thickBot="1">
      <c r="A147" s="47" t="s">
        <v>279</v>
      </c>
      <c r="B147" s="48">
        <v>10286</v>
      </c>
      <c r="C147" s="48">
        <f t="shared" si="4"/>
        <v>10800.3</v>
      </c>
      <c r="D147" s="48">
        <f t="shared" si="5"/>
        <v>11664.323999999999</v>
      </c>
      <c r="E147" s="49" t="s">
        <v>280</v>
      </c>
      <c r="F147" s="50">
        <v>1.43</v>
      </c>
    </row>
    <row r="148" spans="1:6" ht="13.5" thickBot="1">
      <c r="A148" s="47" t="s">
        <v>283</v>
      </c>
      <c r="B148" s="48">
        <v>9234</v>
      </c>
      <c r="C148" s="48">
        <f t="shared" si="4"/>
        <v>9695.7000000000007</v>
      </c>
      <c r="D148" s="48">
        <f t="shared" si="5"/>
        <v>10471.356000000002</v>
      </c>
      <c r="E148" s="49" t="s">
        <v>284</v>
      </c>
      <c r="F148" s="50">
        <v>1.4</v>
      </c>
    </row>
    <row r="149" spans="1:6" ht="13.5" thickBot="1">
      <c r="A149" s="47" t="s">
        <v>287</v>
      </c>
      <c r="B149" s="48">
        <v>8596</v>
      </c>
      <c r="C149" s="48">
        <f t="shared" si="4"/>
        <v>9025.7999999999993</v>
      </c>
      <c r="D149" s="48">
        <f t="shared" si="5"/>
        <v>9747.8639999999996</v>
      </c>
      <c r="E149" s="49" t="s">
        <v>288</v>
      </c>
      <c r="F149" s="50">
        <v>1.36</v>
      </c>
    </row>
    <row r="150" spans="1:6" ht="13.5" thickBot="1">
      <c r="A150" s="47" t="s">
        <v>291</v>
      </c>
      <c r="B150" s="48">
        <v>8456</v>
      </c>
      <c r="C150" s="48">
        <f t="shared" si="4"/>
        <v>8878.7999999999993</v>
      </c>
      <c r="D150" s="48">
        <f t="shared" si="5"/>
        <v>9589.1039999999994</v>
      </c>
      <c r="E150" s="49" t="s">
        <v>292</v>
      </c>
      <c r="F150" s="50">
        <v>1.34</v>
      </c>
    </row>
    <row r="151" spans="1:6" ht="13.5" thickBot="1">
      <c r="A151" s="47" t="s">
        <v>295</v>
      </c>
      <c r="B151" s="48">
        <v>8445</v>
      </c>
      <c r="C151" s="48">
        <f t="shared" si="4"/>
        <v>8867.25</v>
      </c>
      <c r="D151" s="48">
        <f t="shared" si="5"/>
        <v>9576.6299999999992</v>
      </c>
      <c r="E151" s="49" t="s">
        <v>296</v>
      </c>
      <c r="F151" s="50">
        <v>1.32</v>
      </c>
    </row>
    <row r="152" spans="1:6" ht="13.5" thickBot="1">
      <c r="A152" s="47" t="s">
        <v>299</v>
      </c>
      <c r="B152" s="48">
        <v>8428</v>
      </c>
      <c r="C152" s="48">
        <f t="shared" si="4"/>
        <v>8849.4</v>
      </c>
      <c r="D152" s="48">
        <f t="shared" si="5"/>
        <v>9557.351999999999</v>
      </c>
      <c r="E152" s="49" t="s">
        <v>300</v>
      </c>
      <c r="F152" s="50">
        <v>1.29</v>
      </c>
    </row>
    <row r="153" spans="1:6" ht="13.5" thickBot="1">
      <c r="A153" s="47" t="s">
        <v>303</v>
      </c>
      <c r="B153" s="48">
        <v>8352</v>
      </c>
      <c r="C153" s="48">
        <f t="shared" si="4"/>
        <v>8769.6</v>
      </c>
      <c r="D153" s="48">
        <f t="shared" si="5"/>
        <v>9471.1679999999997</v>
      </c>
      <c r="E153" s="49" t="s">
        <v>304</v>
      </c>
      <c r="F153" s="50">
        <v>1.25</v>
      </c>
    </row>
    <row r="154" spans="1:6" ht="13.5" thickBot="1">
      <c r="A154" s="47" t="s">
        <v>307</v>
      </c>
      <c r="B154" s="48">
        <v>8315</v>
      </c>
      <c r="C154" s="48">
        <f t="shared" si="4"/>
        <v>8730.75</v>
      </c>
      <c r="D154" s="48">
        <f t="shared" si="5"/>
        <v>9429.2099999999991</v>
      </c>
      <c r="E154" s="49" t="s">
        <v>308</v>
      </c>
      <c r="F154" s="50">
        <v>1.23</v>
      </c>
    </row>
    <row r="155" spans="1:6" ht="13.5" thickBot="1">
      <c r="A155" s="47" t="s">
        <v>310</v>
      </c>
      <c r="B155" s="48">
        <v>7975</v>
      </c>
      <c r="C155" s="48">
        <f t="shared" si="4"/>
        <v>8373.75</v>
      </c>
      <c r="D155" s="48">
        <f t="shared" si="5"/>
        <v>9043.65</v>
      </c>
      <c r="E155" s="49" t="s">
        <v>311</v>
      </c>
      <c r="F155" s="50">
        <v>1.2</v>
      </c>
    </row>
    <row r="156" spans="1:6" ht="13.5" thickBot="1">
      <c r="A156" s="47" t="s">
        <v>314</v>
      </c>
      <c r="B156" s="48">
        <v>7964</v>
      </c>
      <c r="C156" s="48">
        <f t="shared" si="4"/>
        <v>8362.2000000000007</v>
      </c>
      <c r="D156" s="48">
        <f t="shared" si="5"/>
        <v>9031.1760000000013</v>
      </c>
      <c r="E156" s="49" t="s">
        <v>315</v>
      </c>
      <c r="F156" s="50">
        <v>1.17</v>
      </c>
    </row>
    <row r="157" spans="1:6" ht="13.5" thickBot="1">
      <c r="A157" s="47" t="s">
        <v>318</v>
      </c>
      <c r="B157" s="48">
        <v>7776</v>
      </c>
      <c r="C157" s="48">
        <f t="shared" si="4"/>
        <v>8164.8</v>
      </c>
      <c r="D157" s="48">
        <f t="shared" si="5"/>
        <v>8817.9840000000004</v>
      </c>
      <c r="E157" s="49" t="s">
        <v>319</v>
      </c>
      <c r="F157" s="50">
        <v>1.1400000000000001</v>
      </c>
    </row>
    <row r="158" spans="1:6" ht="13.5" thickBot="1">
      <c r="A158" s="47" t="s">
        <v>322</v>
      </c>
      <c r="B158" s="48">
        <v>7651</v>
      </c>
      <c r="C158" s="48">
        <f t="shared" si="4"/>
        <v>8033.55</v>
      </c>
      <c r="D158" s="48">
        <f t="shared" si="5"/>
        <v>8676.2340000000004</v>
      </c>
      <c r="E158" s="49" t="s">
        <v>323</v>
      </c>
      <c r="F158" s="50">
        <v>1.1100000000000001</v>
      </c>
    </row>
    <row r="159" spans="1:6" ht="13.5" thickBot="1">
      <c r="A159" s="47" t="s">
        <v>326</v>
      </c>
      <c r="B159" s="48">
        <v>7449</v>
      </c>
      <c r="C159" s="48">
        <f t="shared" si="4"/>
        <v>7821.45</v>
      </c>
      <c r="D159" s="48">
        <f t="shared" si="5"/>
        <v>8447.1659999999993</v>
      </c>
      <c r="E159" s="49" t="s">
        <v>327</v>
      </c>
      <c r="F159" s="50">
        <v>1.08</v>
      </c>
    </row>
    <row r="160" spans="1:6" ht="13.5" thickBot="1">
      <c r="A160" s="47" t="s">
        <v>330</v>
      </c>
      <c r="B160" s="48">
        <v>6193</v>
      </c>
      <c r="C160" s="48">
        <f t="shared" si="4"/>
        <v>6502.65</v>
      </c>
      <c r="D160" s="48">
        <f t="shared" si="5"/>
        <v>7022.8619999999992</v>
      </c>
      <c r="E160" s="49" t="s">
        <v>331</v>
      </c>
      <c r="F160" s="50">
        <v>1.05</v>
      </c>
    </row>
    <row r="161" spans="1:6" ht="13.5" thickBot="1">
      <c r="A161" s="47" t="s">
        <v>334</v>
      </c>
      <c r="B161" s="48">
        <v>6007</v>
      </c>
      <c r="C161" s="48">
        <f t="shared" si="4"/>
        <v>6307.35</v>
      </c>
      <c r="D161" s="48">
        <f t="shared" si="5"/>
        <v>6811.9380000000001</v>
      </c>
      <c r="E161" s="49" t="s">
        <v>335</v>
      </c>
      <c r="F161" s="50">
        <v>1.03</v>
      </c>
    </row>
    <row r="162" spans="1:6" ht="13.5" thickBot="1">
      <c r="A162" s="47" t="s">
        <v>338</v>
      </c>
      <c r="B162" s="48">
        <v>6001</v>
      </c>
      <c r="C162" s="48">
        <f t="shared" si="4"/>
        <v>6301.05</v>
      </c>
      <c r="D162" s="48">
        <f t="shared" si="5"/>
        <v>6805.134</v>
      </c>
      <c r="E162" s="49" t="s">
        <v>339</v>
      </c>
      <c r="F162" s="50">
        <v>1</v>
      </c>
    </row>
    <row r="163" spans="1:6" ht="13.5" thickBot="1">
      <c r="A163" s="47" t="s">
        <v>342</v>
      </c>
      <c r="B163" s="48">
        <v>5757</v>
      </c>
      <c r="C163" s="48">
        <f t="shared" si="4"/>
        <v>6044.85</v>
      </c>
      <c r="D163" s="48">
        <f t="shared" si="5"/>
        <v>6528.4380000000001</v>
      </c>
      <c r="E163" s="49" t="s">
        <v>343</v>
      </c>
      <c r="F163" s="50">
        <v>0.97</v>
      </c>
    </row>
    <row r="164" spans="1:6" ht="13.5" thickBot="1">
      <c r="A164" s="47" t="s">
        <v>344</v>
      </c>
      <c r="B164" s="48">
        <v>5565</v>
      </c>
      <c r="C164" s="48">
        <f t="shared" si="4"/>
        <v>5843.25</v>
      </c>
      <c r="D164" s="48">
        <f t="shared" si="5"/>
        <v>6310.71</v>
      </c>
      <c r="E164" s="49" t="s">
        <v>345</v>
      </c>
      <c r="F164" s="50">
        <v>0.94</v>
      </c>
    </row>
    <row r="165" spans="1:6" ht="13.5" thickBot="1">
      <c r="A165" s="47" t="s">
        <v>348</v>
      </c>
      <c r="B165" s="48">
        <v>5296</v>
      </c>
      <c r="C165" s="48">
        <f t="shared" si="4"/>
        <v>5560.8</v>
      </c>
      <c r="D165" s="48">
        <f t="shared" si="5"/>
        <v>6005.6640000000007</v>
      </c>
      <c r="E165" s="49" t="s">
        <v>349</v>
      </c>
      <c r="F165" s="50">
        <v>0.91</v>
      </c>
    </row>
    <row r="166" spans="1:6" ht="13.5" thickBot="1">
      <c r="A166" s="47" t="s">
        <v>352</v>
      </c>
      <c r="B166" s="48">
        <v>5229</v>
      </c>
      <c r="C166" s="48">
        <f t="shared" si="4"/>
        <v>5490.45</v>
      </c>
      <c r="D166" s="48">
        <f t="shared" si="5"/>
        <v>5929.6859999999997</v>
      </c>
      <c r="E166" s="49" t="s">
        <v>353</v>
      </c>
      <c r="F166" s="50">
        <v>0.88</v>
      </c>
    </row>
    <row r="167" spans="1:6" ht="13.5" thickBot="1">
      <c r="A167" s="47" t="s">
        <v>356</v>
      </c>
      <c r="B167" s="48">
        <v>5203</v>
      </c>
      <c r="C167" s="48">
        <f t="shared" si="4"/>
        <v>5463.15</v>
      </c>
      <c r="D167" s="48">
        <f t="shared" si="5"/>
        <v>5900.2019999999993</v>
      </c>
      <c r="E167" s="49" t="s">
        <v>357</v>
      </c>
      <c r="F167" s="50">
        <v>0.85</v>
      </c>
    </row>
    <row r="168" spans="1:6" ht="13.5" thickBot="1">
      <c r="A168" s="47" t="s">
        <v>360</v>
      </c>
      <c r="B168" s="48">
        <v>5097</v>
      </c>
      <c r="C168" s="48">
        <f t="shared" si="4"/>
        <v>5351.85</v>
      </c>
      <c r="D168" s="48">
        <f t="shared" si="5"/>
        <v>5779.9980000000005</v>
      </c>
      <c r="E168" s="49" t="s">
        <v>361</v>
      </c>
      <c r="F168" s="50">
        <v>0.83</v>
      </c>
    </row>
    <row r="169" spans="1:6" ht="13.5" thickBot="1">
      <c r="A169" s="47" t="s">
        <v>364</v>
      </c>
      <c r="B169" s="48">
        <v>4960</v>
      </c>
      <c r="C169" s="48">
        <f t="shared" si="4"/>
        <v>5208</v>
      </c>
      <c r="D169" s="48">
        <f t="shared" si="5"/>
        <v>5624.64</v>
      </c>
      <c r="E169" s="49" t="s">
        <v>365</v>
      </c>
      <c r="F169" s="50">
        <v>0.8</v>
      </c>
    </row>
    <row r="170" spans="1:6" ht="13.5" thickBot="1">
      <c r="A170" s="47" t="s">
        <v>368</v>
      </c>
      <c r="B170" s="48">
        <v>4777</v>
      </c>
      <c r="C170" s="48">
        <f t="shared" si="4"/>
        <v>5015.8500000000004</v>
      </c>
      <c r="D170" s="48">
        <f t="shared" si="5"/>
        <v>5417.1180000000004</v>
      </c>
      <c r="E170" s="49" t="s">
        <v>369</v>
      </c>
      <c r="F170" s="50">
        <v>0.77</v>
      </c>
    </row>
    <row r="171" spans="1:6" ht="13.5" thickBot="1">
      <c r="A171" s="47" t="s">
        <v>372</v>
      </c>
      <c r="B171" s="48">
        <v>4563</v>
      </c>
      <c r="C171" s="48">
        <f t="shared" si="4"/>
        <v>4791.1499999999996</v>
      </c>
      <c r="D171" s="48">
        <f t="shared" si="5"/>
        <v>5174.442</v>
      </c>
      <c r="E171" s="49" t="s">
        <v>373</v>
      </c>
      <c r="F171" s="50">
        <v>0.74</v>
      </c>
    </row>
    <row r="172" spans="1:6" ht="13.5" thickBot="1">
      <c r="A172" s="47" t="s">
        <v>376</v>
      </c>
      <c r="B172" s="48">
        <v>4388</v>
      </c>
      <c r="C172" s="48">
        <f t="shared" si="4"/>
        <v>4607.3999999999996</v>
      </c>
      <c r="D172" s="48">
        <f t="shared" si="5"/>
        <v>4975.9919999999993</v>
      </c>
      <c r="E172" s="49" t="s">
        <v>377</v>
      </c>
      <c r="F172" s="50">
        <v>0.71</v>
      </c>
    </row>
    <row r="173" spans="1:6" ht="13.5" thickBot="1">
      <c r="A173" s="47" t="s">
        <v>380</v>
      </c>
      <c r="B173" s="48">
        <v>4181</v>
      </c>
      <c r="C173" s="48">
        <f t="shared" si="4"/>
        <v>4390.05</v>
      </c>
      <c r="D173" s="48">
        <f t="shared" si="5"/>
        <v>4741.2539999999999</v>
      </c>
      <c r="E173" s="49" t="s">
        <v>381</v>
      </c>
      <c r="F173" s="50">
        <v>0.68</v>
      </c>
    </row>
    <row r="174" spans="1:6" ht="13.5" thickBot="1">
      <c r="A174" s="47" t="s">
        <v>384</v>
      </c>
      <c r="B174" s="48">
        <v>3991</v>
      </c>
      <c r="C174" s="48">
        <f t="shared" si="4"/>
        <v>4190.55</v>
      </c>
      <c r="D174" s="48">
        <f t="shared" si="5"/>
        <v>4525.7939999999999</v>
      </c>
      <c r="E174" s="49" t="s">
        <v>385</v>
      </c>
      <c r="F174" s="50">
        <v>0.65</v>
      </c>
    </row>
    <row r="175" spans="1:6" ht="13.5" thickBot="1">
      <c r="A175" s="47" t="s">
        <v>388</v>
      </c>
      <c r="B175" s="48">
        <v>3790</v>
      </c>
      <c r="C175" s="48">
        <f t="shared" si="4"/>
        <v>3979.5</v>
      </c>
      <c r="D175" s="48">
        <f t="shared" si="5"/>
        <v>4297.8599999999997</v>
      </c>
      <c r="E175" s="49" t="s">
        <v>389</v>
      </c>
      <c r="F175" s="50">
        <v>0.62</v>
      </c>
    </row>
    <row r="176" spans="1:6" ht="13.5" thickBot="1">
      <c r="A176" s="47" t="s">
        <v>392</v>
      </c>
      <c r="B176" s="48">
        <v>3789</v>
      </c>
      <c r="C176" s="48">
        <f t="shared" si="4"/>
        <v>3978.45</v>
      </c>
      <c r="D176" s="48">
        <f t="shared" si="5"/>
        <v>4296.7259999999997</v>
      </c>
      <c r="E176" s="49" t="s">
        <v>393</v>
      </c>
      <c r="F176" s="50">
        <v>0.60000000000000009</v>
      </c>
    </row>
    <row r="177" spans="1:6" ht="13.5" thickBot="1">
      <c r="A177" s="47" t="s">
        <v>396</v>
      </c>
      <c r="B177" s="48">
        <v>3476</v>
      </c>
      <c r="C177" s="48">
        <f t="shared" si="4"/>
        <v>3649.8</v>
      </c>
      <c r="D177" s="48">
        <f t="shared" si="5"/>
        <v>3941.7840000000001</v>
      </c>
      <c r="E177" s="49" t="s">
        <v>397</v>
      </c>
      <c r="F177" s="50">
        <v>0.56000000000000005</v>
      </c>
    </row>
    <row r="178" spans="1:6" ht="13.5" thickBot="1">
      <c r="A178" s="47" t="s">
        <v>400</v>
      </c>
      <c r="B178" s="48">
        <v>2829</v>
      </c>
      <c r="C178" s="48">
        <f t="shared" si="4"/>
        <v>2970.45</v>
      </c>
      <c r="D178" s="48">
        <f t="shared" si="5"/>
        <v>3208.0859999999998</v>
      </c>
      <c r="E178" s="49" t="s">
        <v>401</v>
      </c>
      <c r="F178" s="50">
        <v>0.52</v>
      </c>
    </row>
    <row r="179" spans="1:6" ht="13.5" thickBot="1">
      <c r="A179" s="63" t="s">
        <v>692</v>
      </c>
      <c r="B179" s="64"/>
      <c r="C179" s="48"/>
      <c r="D179" s="48"/>
      <c r="E179" s="64"/>
      <c r="F179" s="65"/>
    </row>
    <row r="180" spans="1:6" ht="13.5" thickBot="1">
      <c r="A180" s="47" t="s">
        <v>479</v>
      </c>
      <c r="B180" s="48">
        <v>10193</v>
      </c>
      <c r="C180" s="48">
        <v>10193</v>
      </c>
      <c r="D180" s="48">
        <f t="shared" ref="D180:D193" si="6">C180*0.05+C180</f>
        <v>10702.65</v>
      </c>
      <c r="E180" s="49" t="s">
        <v>480</v>
      </c>
      <c r="F180" s="50">
        <v>1.48</v>
      </c>
    </row>
    <row r="181" spans="1:6" ht="13.5" thickBot="1">
      <c r="A181" s="47" t="s">
        <v>483</v>
      </c>
      <c r="B181" s="48">
        <v>11089</v>
      </c>
      <c r="C181" s="48">
        <v>11089</v>
      </c>
      <c r="D181" s="48">
        <f t="shared" si="6"/>
        <v>11643.45</v>
      </c>
      <c r="E181" s="49" t="s">
        <v>484</v>
      </c>
      <c r="F181" s="50">
        <v>1.7000000000000002</v>
      </c>
    </row>
    <row r="182" spans="1:6" ht="13.5" thickBot="1">
      <c r="A182" s="47" t="s">
        <v>802</v>
      </c>
      <c r="B182" s="48">
        <v>8484</v>
      </c>
      <c r="C182" s="48">
        <v>8484</v>
      </c>
      <c r="D182" s="48">
        <f t="shared" si="6"/>
        <v>8908.2000000000007</v>
      </c>
      <c r="E182" s="49" t="s">
        <v>488</v>
      </c>
      <c r="F182" s="50">
        <v>1.3</v>
      </c>
    </row>
    <row r="183" spans="1:6" ht="13.5" thickBot="1">
      <c r="A183" s="47" t="s">
        <v>491</v>
      </c>
      <c r="B183" s="48">
        <v>9530</v>
      </c>
      <c r="C183" s="48">
        <v>9530</v>
      </c>
      <c r="D183" s="48">
        <f t="shared" si="6"/>
        <v>10006.5</v>
      </c>
      <c r="E183" s="49" t="s">
        <v>492</v>
      </c>
      <c r="F183" s="50">
        <v>1.52</v>
      </c>
    </row>
    <row r="184" spans="1:6" ht="13.5" thickBot="1">
      <c r="A184" s="47" t="s">
        <v>494</v>
      </c>
      <c r="B184" s="48">
        <v>5797</v>
      </c>
      <c r="C184" s="48">
        <v>5797</v>
      </c>
      <c r="D184" s="48">
        <f t="shared" si="6"/>
        <v>6086.85</v>
      </c>
      <c r="E184" s="49" t="s">
        <v>495</v>
      </c>
      <c r="F184" s="50">
        <v>1.0349999999999999</v>
      </c>
    </row>
    <row r="185" spans="1:6" ht="13.5" thickBot="1">
      <c r="A185" s="47" t="s">
        <v>614</v>
      </c>
      <c r="B185" s="48">
        <v>5733</v>
      </c>
      <c r="C185" s="48">
        <v>5733</v>
      </c>
      <c r="D185" s="48">
        <f t="shared" si="6"/>
        <v>6019.65</v>
      </c>
      <c r="E185" s="49" t="s">
        <v>629</v>
      </c>
      <c r="F185" s="50">
        <v>1.1000000000000001</v>
      </c>
    </row>
    <row r="186" spans="1:6" ht="13.5" thickBot="1">
      <c r="A186" s="47" t="s">
        <v>498</v>
      </c>
      <c r="B186" s="48">
        <v>919</v>
      </c>
      <c r="C186" s="48">
        <v>919</v>
      </c>
      <c r="D186" s="48">
        <f t="shared" si="6"/>
        <v>964.95</v>
      </c>
      <c r="E186" s="49" t="s">
        <v>499</v>
      </c>
      <c r="F186" s="50">
        <v>0.111</v>
      </c>
    </row>
    <row r="187" spans="1:6" ht="13.5" thickBot="1">
      <c r="A187" s="47" t="s">
        <v>610</v>
      </c>
      <c r="B187" s="48">
        <v>938</v>
      </c>
      <c r="C187" s="48">
        <v>938</v>
      </c>
      <c r="D187" s="48">
        <f t="shared" si="6"/>
        <v>984.9</v>
      </c>
      <c r="E187" s="49" t="s">
        <v>499</v>
      </c>
      <c r="F187" s="50">
        <v>0.111</v>
      </c>
    </row>
    <row r="188" spans="1:6" ht="13.5" thickBot="1">
      <c r="A188" s="47" t="s">
        <v>502</v>
      </c>
      <c r="B188" s="48">
        <v>984</v>
      </c>
      <c r="C188" s="48">
        <v>984</v>
      </c>
      <c r="D188" s="48">
        <f t="shared" si="6"/>
        <v>1033.2</v>
      </c>
      <c r="E188" s="49" t="s">
        <v>503</v>
      </c>
      <c r="F188" s="50">
        <v>0.128</v>
      </c>
    </row>
    <row r="189" spans="1:6" ht="13.5" thickBot="1">
      <c r="A189" s="47" t="s">
        <v>611</v>
      </c>
      <c r="B189" s="48">
        <v>972</v>
      </c>
      <c r="C189" s="48">
        <v>972</v>
      </c>
      <c r="D189" s="48">
        <f t="shared" si="6"/>
        <v>1020.6</v>
      </c>
      <c r="E189" s="49" t="s">
        <v>503</v>
      </c>
      <c r="F189" s="50">
        <v>0.128</v>
      </c>
    </row>
    <row r="190" spans="1:6" ht="13.5" thickBot="1">
      <c r="A190" s="47" t="s">
        <v>506</v>
      </c>
      <c r="B190" s="48">
        <v>1106</v>
      </c>
      <c r="C190" s="48">
        <v>1106</v>
      </c>
      <c r="D190" s="48">
        <f t="shared" si="6"/>
        <v>1161.3</v>
      </c>
      <c r="E190" s="49" t="s">
        <v>507</v>
      </c>
      <c r="F190" s="50">
        <v>0.14499999999999999</v>
      </c>
    </row>
    <row r="191" spans="1:6" ht="13.5" thickBot="1">
      <c r="A191" s="47" t="s">
        <v>612</v>
      </c>
      <c r="B191" s="48">
        <v>1165</v>
      </c>
      <c r="C191" s="48">
        <v>1165</v>
      </c>
      <c r="D191" s="48">
        <f t="shared" si="6"/>
        <v>1223.25</v>
      </c>
      <c r="E191" s="49" t="s">
        <v>507</v>
      </c>
      <c r="F191" s="50">
        <v>0.14499999999999999</v>
      </c>
    </row>
    <row r="192" spans="1:6" ht="13.5" thickBot="1">
      <c r="A192" s="47" t="s">
        <v>510</v>
      </c>
      <c r="B192" s="48">
        <v>1204</v>
      </c>
      <c r="C192" s="48">
        <v>1204</v>
      </c>
      <c r="D192" s="48">
        <f t="shared" si="6"/>
        <v>1264.2</v>
      </c>
      <c r="E192" s="49" t="s">
        <v>511</v>
      </c>
      <c r="F192" s="50">
        <v>0.16</v>
      </c>
    </row>
    <row r="193" spans="1:6" ht="13.5" thickBot="1">
      <c r="A193" s="47" t="s">
        <v>613</v>
      </c>
      <c r="B193" s="48">
        <v>1228</v>
      </c>
      <c r="C193" s="48">
        <v>1228</v>
      </c>
      <c r="D193" s="48">
        <f t="shared" si="6"/>
        <v>1289.4000000000001</v>
      </c>
      <c r="E193" s="49" t="s">
        <v>511</v>
      </c>
      <c r="F193" s="50">
        <v>0.16</v>
      </c>
    </row>
    <row r="194" spans="1:6" ht="13.5" thickBot="1">
      <c r="A194" s="90" t="s">
        <v>693</v>
      </c>
      <c r="B194" s="48"/>
      <c r="C194" s="48"/>
      <c r="D194" s="48"/>
      <c r="E194" s="90"/>
      <c r="F194" s="90"/>
    </row>
    <row r="195" spans="1:6" ht="13.5" thickBot="1">
      <c r="A195" s="47" t="s">
        <v>225</v>
      </c>
      <c r="B195" s="48">
        <v>303</v>
      </c>
      <c r="C195" s="48">
        <f t="shared" si="4"/>
        <v>318.14999999999998</v>
      </c>
      <c r="D195" s="48">
        <f>C195*0.1+C195</f>
        <v>349.96499999999997</v>
      </c>
      <c r="E195" s="49" t="s">
        <v>226</v>
      </c>
      <c r="F195" s="50">
        <v>0.02</v>
      </c>
    </row>
    <row r="196" spans="1:6" ht="13.5" thickBot="1">
      <c r="A196" s="47" t="s">
        <v>229</v>
      </c>
      <c r="B196" s="48">
        <v>357</v>
      </c>
      <c r="C196" s="48">
        <f t="shared" si="4"/>
        <v>374.85</v>
      </c>
      <c r="D196" s="48">
        <f t="shared" ref="D196:D257" si="7">C196*0.1+C196</f>
        <v>412.33500000000004</v>
      </c>
      <c r="E196" s="49" t="s">
        <v>230</v>
      </c>
      <c r="F196" s="50">
        <v>2.5000000000000001E-2</v>
      </c>
    </row>
    <row r="197" spans="1:6" ht="13.5" thickBot="1">
      <c r="A197" s="47" t="s">
        <v>233</v>
      </c>
      <c r="B197" s="48">
        <v>398</v>
      </c>
      <c r="C197" s="48">
        <f t="shared" si="4"/>
        <v>417.9</v>
      </c>
      <c r="D197" s="48">
        <f t="shared" si="7"/>
        <v>459.69</v>
      </c>
      <c r="E197" s="49" t="s">
        <v>234</v>
      </c>
      <c r="F197" s="50">
        <v>0.03</v>
      </c>
    </row>
    <row r="198" spans="1:6" ht="13.5" thickBot="1">
      <c r="A198" s="47" t="s">
        <v>237</v>
      </c>
      <c r="B198" s="48">
        <v>400</v>
      </c>
      <c r="C198" s="48">
        <f t="shared" si="4"/>
        <v>420</v>
      </c>
      <c r="D198" s="48">
        <f t="shared" si="7"/>
        <v>462</v>
      </c>
      <c r="E198" s="49" t="s">
        <v>238</v>
      </c>
      <c r="F198" s="50">
        <v>4.3000000000000003E-2</v>
      </c>
    </row>
    <row r="199" spans="1:6" ht="13.5" thickBot="1">
      <c r="A199" s="47" t="s">
        <v>241</v>
      </c>
      <c r="B199" s="48">
        <v>528</v>
      </c>
      <c r="C199" s="48">
        <f t="shared" si="4"/>
        <v>554.4</v>
      </c>
      <c r="D199" s="48">
        <f t="shared" si="7"/>
        <v>609.83999999999992</v>
      </c>
      <c r="E199" s="49" t="s">
        <v>242</v>
      </c>
      <c r="F199" s="50">
        <v>5.3999999999999999E-2</v>
      </c>
    </row>
    <row r="200" spans="1:6" ht="13.5" thickBot="1">
      <c r="A200" s="47" t="s">
        <v>245</v>
      </c>
      <c r="B200" s="48">
        <v>600</v>
      </c>
      <c r="C200" s="48">
        <f t="shared" si="4"/>
        <v>630</v>
      </c>
      <c r="D200" s="48">
        <f t="shared" si="7"/>
        <v>693</v>
      </c>
      <c r="E200" s="49" t="s">
        <v>246</v>
      </c>
      <c r="F200" s="50">
        <v>6.5000000000000002E-2</v>
      </c>
    </row>
    <row r="201" spans="1:6" ht="13.5" thickBot="1">
      <c r="A201" s="47" t="s">
        <v>249</v>
      </c>
      <c r="B201" s="48">
        <v>621</v>
      </c>
      <c r="C201" s="48">
        <f t="shared" si="4"/>
        <v>652.04999999999995</v>
      </c>
      <c r="D201" s="48">
        <f t="shared" si="7"/>
        <v>717.255</v>
      </c>
      <c r="E201" s="49" t="s">
        <v>250</v>
      </c>
      <c r="F201" s="50">
        <v>7.1000000000000008E-2</v>
      </c>
    </row>
    <row r="202" spans="1:6" ht="13.5" thickBot="1">
      <c r="A202" s="47" t="s">
        <v>253</v>
      </c>
      <c r="B202" s="48">
        <v>654</v>
      </c>
      <c r="C202" s="48">
        <f t="shared" si="4"/>
        <v>686.7</v>
      </c>
      <c r="D202" s="48">
        <f t="shared" si="7"/>
        <v>755.37</v>
      </c>
      <c r="E202" s="49" t="s">
        <v>254</v>
      </c>
      <c r="F202" s="50">
        <v>8.1000000000000003E-2</v>
      </c>
    </row>
    <row r="203" spans="1:6" ht="13.5" thickBot="1">
      <c r="A203" s="47" t="s">
        <v>257</v>
      </c>
      <c r="B203" s="48">
        <v>742</v>
      </c>
      <c r="C203" s="48">
        <f t="shared" ref="C203:C257" si="8">B203*0.05+B203</f>
        <v>779.1</v>
      </c>
      <c r="D203" s="48">
        <f t="shared" si="7"/>
        <v>857.01</v>
      </c>
      <c r="E203" s="49" t="s">
        <v>258</v>
      </c>
      <c r="F203" s="50">
        <v>9.1999999999999998E-2</v>
      </c>
    </row>
    <row r="204" spans="1:6" ht="13.5" thickBot="1">
      <c r="A204" s="47" t="s">
        <v>261</v>
      </c>
      <c r="B204" s="48">
        <v>849</v>
      </c>
      <c r="C204" s="48">
        <f t="shared" si="8"/>
        <v>891.45</v>
      </c>
      <c r="D204" s="48">
        <f t="shared" si="7"/>
        <v>980.59500000000003</v>
      </c>
      <c r="E204" s="49" t="s">
        <v>262</v>
      </c>
      <c r="F204" s="50">
        <v>0.10300000000000001</v>
      </c>
    </row>
    <row r="205" spans="1:6" ht="13.5" thickBot="1">
      <c r="A205" s="47" t="s">
        <v>265</v>
      </c>
      <c r="B205" s="48">
        <v>968</v>
      </c>
      <c r="C205" s="48">
        <f t="shared" si="8"/>
        <v>1016.4</v>
      </c>
      <c r="D205" s="48">
        <f t="shared" si="7"/>
        <v>1118.04</v>
      </c>
      <c r="E205" s="49" t="s">
        <v>266</v>
      </c>
      <c r="F205" s="50">
        <v>0.11</v>
      </c>
    </row>
    <row r="206" spans="1:6" ht="13.5" thickBot="1">
      <c r="A206" s="47" t="s">
        <v>269</v>
      </c>
      <c r="B206" s="48">
        <v>1128</v>
      </c>
      <c r="C206" s="48">
        <f t="shared" si="8"/>
        <v>1184.4000000000001</v>
      </c>
      <c r="D206" s="48">
        <f t="shared" si="7"/>
        <v>1302.8400000000001</v>
      </c>
      <c r="E206" s="49" t="s">
        <v>270</v>
      </c>
      <c r="F206" s="50">
        <v>0.12</v>
      </c>
    </row>
    <row r="207" spans="1:6" ht="13.5" thickBot="1">
      <c r="A207" s="47" t="s">
        <v>273</v>
      </c>
      <c r="B207" s="48">
        <v>1136</v>
      </c>
      <c r="C207" s="48">
        <f t="shared" si="8"/>
        <v>1192.8</v>
      </c>
      <c r="D207" s="48">
        <f t="shared" si="7"/>
        <v>1312.08</v>
      </c>
      <c r="E207" s="49" t="s">
        <v>274</v>
      </c>
      <c r="F207" s="50">
        <v>0.125</v>
      </c>
    </row>
    <row r="208" spans="1:6" ht="13.5" thickBot="1">
      <c r="A208" s="47" t="s">
        <v>277</v>
      </c>
      <c r="B208" s="48">
        <v>937</v>
      </c>
      <c r="C208" s="48">
        <f t="shared" si="8"/>
        <v>983.85</v>
      </c>
      <c r="D208" s="48">
        <f t="shared" si="7"/>
        <v>1082.2350000000001</v>
      </c>
      <c r="E208" s="49" t="s">
        <v>278</v>
      </c>
      <c r="F208" s="50">
        <v>0.12</v>
      </c>
    </row>
    <row r="209" spans="1:6" ht="13.5" thickBot="1">
      <c r="A209" s="47" t="s">
        <v>281</v>
      </c>
      <c r="B209" s="48">
        <v>1025</v>
      </c>
      <c r="C209" s="48">
        <f t="shared" si="8"/>
        <v>1076.25</v>
      </c>
      <c r="D209" s="48">
        <f t="shared" si="7"/>
        <v>1183.875</v>
      </c>
      <c r="E209" s="49" t="s">
        <v>282</v>
      </c>
      <c r="F209" s="50">
        <v>0.13700000000000001</v>
      </c>
    </row>
    <row r="210" spans="1:6" ht="13.5" thickBot="1">
      <c r="A210" s="47" t="s">
        <v>285</v>
      </c>
      <c r="B210" s="48">
        <v>1329</v>
      </c>
      <c r="C210" s="48">
        <f t="shared" si="8"/>
        <v>1395.45</v>
      </c>
      <c r="D210" s="48">
        <f t="shared" si="7"/>
        <v>1534.9950000000001</v>
      </c>
      <c r="E210" s="49" t="s">
        <v>286</v>
      </c>
      <c r="F210" s="50">
        <v>0.16200000000000001</v>
      </c>
    </row>
    <row r="211" spans="1:6" ht="13.5" thickBot="1">
      <c r="A211" s="47" t="s">
        <v>289</v>
      </c>
      <c r="B211" s="48">
        <v>1419</v>
      </c>
      <c r="C211" s="48">
        <f t="shared" si="8"/>
        <v>1489.95</v>
      </c>
      <c r="D211" s="48">
        <f t="shared" si="7"/>
        <v>1638.9450000000002</v>
      </c>
      <c r="E211" s="49" t="s">
        <v>290</v>
      </c>
      <c r="F211" s="50">
        <v>0.18</v>
      </c>
    </row>
    <row r="212" spans="1:6" ht="13.5" thickBot="1">
      <c r="A212" s="47" t="s">
        <v>293</v>
      </c>
      <c r="B212" s="48">
        <v>1535</v>
      </c>
      <c r="C212" s="48">
        <f t="shared" si="8"/>
        <v>1611.75</v>
      </c>
      <c r="D212" s="48">
        <f t="shared" si="7"/>
        <v>1772.925</v>
      </c>
      <c r="E212" s="49" t="s">
        <v>294</v>
      </c>
      <c r="F212" s="50">
        <v>0.19700000000000001</v>
      </c>
    </row>
    <row r="213" spans="1:6" ht="13.5" thickBot="1">
      <c r="A213" s="47" t="s">
        <v>305</v>
      </c>
      <c r="B213" s="48">
        <v>1609</v>
      </c>
      <c r="C213" s="48">
        <f t="shared" si="8"/>
        <v>1689.45</v>
      </c>
      <c r="D213" s="48">
        <f t="shared" si="7"/>
        <v>1858.395</v>
      </c>
      <c r="E213" s="49" t="s">
        <v>306</v>
      </c>
      <c r="F213" s="50">
        <v>0.22</v>
      </c>
    </row>
    <row r="214" spans="1:6" ht="13.5" thickBot="1">
      <c r="A214" s="47" t="s">
        <v>565</v>
      </c>
      <c r="B214" s="48">
        <v>1862</v>
      </c>
      <c r="C214" s="48">
        <f t="shared" si="8"/>
        <v>1955.1</v>
      </c>
      <c r="D214" s="48">
        <f t="shared" si="7"/>
        <v>2150.6099999999997</v>
      </c>
      <c r="E214" s="49" t="s">
        <v>566</v>
      </c>
      <c r="F214" s="50">
        <v>0.24</v>
      </c>
    </row>
    <row r="215" spans="1:6" ht="13.5" thickBot="1">
      <c r="A215" s="47" t="s">
        <v>567</v>
      </c>
      <c r="B215" s="48">
        <v>2389</v>
      </c>
      <c r="C215" s="48">
        <f t="shared" si="8"/>
        <v>2508.4499999999998</v>
      </c>
      <c r="D215" s="48">
        <f t="shared" si="7"/>
        <v>2759.2949999999996</v>
      </c>
      <c r="E215" s="49" t="s">
        <v>568</v>
      </c>
      <c r="F215" s="50">
        <v>0.25700000000000001</v>
      </c>
    </row>
    <row r="216" spans="1:6" ht="13.5" thickBot="1">
      <c r="A216" s="47" t="s">
        <v>297</v>
      </c>
      <c r="B216" s="48">
        <v>942</v>
      </c>
      <c r="C216" s="48">
        <f t="shared" si="8"/>
        <v>989.1</v>
      </c>
      <c r="D216" s="48">
        <f t="shared" si="7"/>
        <v>1088.01</v>
      </c>
      <c r="E216" s="49" t="s">
        <v>298</v>
      </c>
      <c r="F216" s="50">
        <v>8.5000000000000006E-2</v>
      </c>
    </row>
    <row r="217" spans="1:6" ht="13.5" thickBot="1">
      <c r="A217" s="47" t="s">
        <v>301</v>
      </c>
      <c r="B217" s="48">
        <v>1051</v>
      </c>
      <c r="C217" s="48">
        <f t="shared" si="8"/>
        <v>1103.55</v>
      </c>
      <c r="D217" s="48">
        <f t="shared" si="7"/>
        <v>1213.905</v>
      </c>
      <c r="E217" s="49" t="s">
        <v>302</v>
      </c>
      <c r="F217" s="50">
        <v>0.1</v>
      </c>
    </row>
    <row r="218" spans="1:6" ht="13.5" thickBot="1">
      <c r="A218" s="47" t="s">
        <v>309</v>
      </c>
      <c r="B218" s="48">
        <v>1147</v>
      </c>
      <c r="C218" s="48">
        <f t="shared" si="8"/>
        <v>1204.3499999999999</v>
      </c>
      <c r="D218" s="48">
        <f t="shared" si="7"/>
        <v>1324.7849999999999</v>
      </c>
      <c r="E218" s="49" t="s">
        <v>278</v>
      </c>
      <c r="F218" s="50">
        <v>0.12</v>
      </c>
    </row>
    <row r="219" spans="1:6" ht="13.5" thickBot="1">
      <c r="A219" s="47" t="s">
        <v>312</v>
      </c>
      <c r="B219" s="48">
        <v>1661</v>
      </c>
      <c r="C219" s="48">
        <f t="shared" si="8"/>
        <v>1744.05</v>
      </c>
      <c r="D219" s="48">
        <f t="shared" si="7"/>
        <v>1918.4549999999999</v>
      </c>
      <c r="E219" s="49" t="s">
        <v>313</v>
      </c>
      <c r="F219" s="50">
        <v>0.26</v>
      </c>
    </row>
    <row r="220" spans="1:6" ht="13.5" thickBot="1">
      <c r="A220" s="47" t="s">
        <v>316</v>
      </c>
      <c r="B220" s="48">
        <v>3300</v>
      </c>
      <c r="C220" s="48">
        <f t="shared" si="8"/>
        <v>3465</v>
      </c>
      <c r="D220" s="48">
        <f t="shared" si="7"/>
        <v>3811.5</v>
      </c>
      <c r="E220" s="49" t="s">
        <v>317</v>
      </c>
      <c r="F220" s="50">
        <v>0.38400000000000001</v>
      </c>
    </row>
    <row r="221" spans="1:6" ht="13.5" thickBot="1">
      <c r="A221" s="47" t="s">
        <v>320</v>
      </c>
      <c r="B221" s="48">
        <v>3698</v>
      </c>
      <c r="C221" s="48">
        <f t="shared" si="8"/>
        <v>3882.9</v>
      </c>
      <c r="D221" s="48">
        <f t="shared" si="7"/>
        <v>4271.1900000000005</v>
      </c>
      <c r="E221" s="49" t="s">
        <v>321</v>
      </c>
      <c r="F221" s="50">
        <v>0.41799999999999998</v>
      </c>
    </row>
    <row r="222" spans="1:6" ht="13.5" thickBot="1">
      <c r="A222" s="47" t="s">
        <v>569</v>
      </c>
      <c r="B222" s="48">
        <v>5847</v>
      </c>
      <c r="C222" s="48">
        <f t="shared" si="8"/>
        <v>6139.35</v>
      </c>
      <c r="D222" s="48">
        <f t="shared" si="7"/>
        <v>6753.2850000000008</v>
      </c>
      <c r="E222" s="49" t="s">
        <v>570</v>
      </c>
      <c r="F222" s="50">
        <v>0.51900000000000002</v>
      </c>
    </row>
    <row r="223" spans="1:6" ht="13.5" thickBot="1">
      <c r="A223" s="47" t="s">
        <v>324</v>
      </c>
      <c r="B223" s="48">
        <v>1706</v>
      </c>
      <c r="C223" s="48">
        <f t="shared" si="8"/>
        <v>1791.3</v>
      </c>
      <c r="D223" s="48">
        <f t="shared" si="7"/>
        <v>1970.4299999999998</v>
      </c>
      <c r="E223" s="49" t="s">
        <v>325</v>
      </c>
      <c r="F223" s="50">
        <v>0.25</v>
      </c>
    </row>
    <row r="224" spans="1:6" ht="13.5" thickBot="1">
      <c r="A224" s="47" t="s">
        <v>328</v>
      </c>
      <c r="B224" s="48">
        <v>1982</v>
      </c>
      <c r="C224" s="48">
        <f t="shared" si="8"/>
        <v>2081.1</v>
      </c>
      <c r="D224" s="48">
        <f t="shared" si="7"/>
        <v>2289.21</v>
      </c>
      <c r="E224" s="49" t="s">
        <v>329</v>
      </c>
      <c r="F224" s="50">
        <v>0.28500000000000003</v>
      </c>
    </row>
    <row r="225" spans="1:6" ht="13.5" thickBot="1">
      <c r="A225" s="47" t="s">
        <v>332</v>
      </c>
      <c r="B225" s="48">
        <v>2662</v>
      </c>
      <c r="C225" s="48">
        <f t="shared" si="8"/>
        <v>2795.1</v>
      </c>
      <c r="D225" s="48">
        <f t="shared" si="7"/>
        <v>3074.6099999999997</v>
      </c>
      <c r="E225" s="49" t="s">
        <v>333</v>
      </c>
      <c r="F225" s="50">
        <v>0.33800000000000002</v>
      </c>
    </row>
    <row r="226" spans="1:6" ht="13.5" thickBot="1">
      <c r="A226" s="47" t="s">
        <v>336</v>
      </c>
      <c r="B226" s="48">
        <v>3853</v>
      </c>
      <c r="C226" s="48">
        <f t="shared" si="8"/>
        <v>4045.65</v>
      </c>
      <c r="D226" s="48">
        <f t="shared" si="7"/>
        <v>4450.2150000000001</v>
      </c>
      <c r="E226" s="49" t="s">
        <v>337</v>
      </c>
      <c r="F226" s="50">
        <v>0.375</v>
      </c>
    </row>
    <row r="227" spans="1:6" ht="13.5" thickBot="1">
      <c r="A227" s="47" t="s">
        <v>340</v>
      </c>
      <c r="B227" s="48">
        <v>4869</v>
      </c>
      <c r="C227" s="48">
        <f t="shared" si="8"/>
        <v>5112.45</v>
      </c>
      <c r="D227" s="48">
        <f t="shared" si="7"/>
        <v>5623.6949999999997</v>
      </c>
      <c r="E227" s="49" t="s">
        <v>341</v>
      </c>
      <c r="F227" s="50">
        <v>0.41</v>
      </c>
    </row>
    <row r="228" spans="1:6" ht="13.5" thickBot="1">
      <c r="A228" s="47" t="s">
        <v>571</v>
      </c>
      <c r="B228" s="48">
        <v>4403</v>
      </c>
      <c r="C228" s="48">
        <f t="shared" si="8"/>
        <v>4623.1499999999996</v>
      </c>
      <c r="D228" s="48">
        <f t="shared" si="7"/>
        <v>5085.4649999999992</v>
      </c>
      <c r="E228" s="49" t="s">
        <v>572</v>
      </c>
      <c r="F228" s="50">
        <v>0.42799999999999999</v>
      </c>
    </row>
    <row r="229" spans="1:6" ht="13.5" thickBot="1">
      <c r="A229" s="47" t="s">
        <v>573</v>
      </c>
      <c r="B229" s="48">
        <v>4379</v>
      </c>
      <c r="C229" s="48">
        <f t="shared" si="8"/>
        <v>4597.95</v>
      </c>
      <c r="D229" s="48">
        <f t="shared" si="7"/>
        <v>5057.7449999999999</v>
      </c>
      <c r="E229" s="49" t="s">
        <v>574</v>
      </c>
      <c r="F229" s="50">
        <v>0.46300000000000002</v>
      </c>
    </row>
    <row r="230" spans="1:6" ht="13.5" thickBot="1">
      <c r="A230" s="47" t="s">
        <v>575</v>
      </c>
      <c r="B230" s="48">
        <v>5191</v>
      </c>
      <c r="C230" s="48">
        <f t="shared" si="8"/>
        <v>5450.55</v>
      </c>
      <c r="D230" s="48">
        <f t="shared" si="7"/>
        <v>5995.6050000000005</v>
      </c>
      <c r="E230" s="49" t="s">
        <v>576</v>
      </c>
      <c r="F230" s="50">
        <v>0.5</v>
      </c>
    </row>
    <row r="231" spans="1:6" ht="13.5" thickBot="1">
      <c r="A231" s="44" t="s">
        <v>694</v>
      </c>
      <c r="B231" s="61"/>
      <c r="C231" s="48"/>
      <c r="D231" s="48"/>
      <c r="E231" s="45"/>
      <c r="F231" s="62"/>
    </row>
    <row r="232" spans="1:6" ht="13.5" thickBot="1">
      <c r="A232" s="47" t="s">
        <v>346</v>
      </c>
      <c r="B232" s="48">
        <v>580</v>
      </c>
      <c r="C232" s="48">
        <f t="shared" si="8"/>
        <v>609</v>
      </c>
      <c r="D232" s="48">
        <f t="shared" si="7"/>
        <v>669.9</v>
      </c>
      <c r="E232" s="49" t="s">
        <v>347</v>
      </c>
      <c r="F232" s="50">
        <v>7.0000000000000007E-2</v>
      </c>
    </row>
    <row r="233" spans="1:6" ht="13.5" thickBot="1">
      <c r="A233" s="47" t="s">
        <v>350</v>
      </c>
      <c r="B233" s="48">
        <v>897</v>
      </c>
      <c r="C233" s="48">
        <f t="shared" si="8"/>
        <v>941.85</v>
      </c>
      <c r="D233" s="48">
        <f t="shared" si="7"/>
        <v>1036.0350000000001</v>
      </c>
      <c r="E233" s="49" t="s">
        <v>351</v>
      </c>
      <c r="F233" s="50">
        <v>0.189</v>
      </c>
    </row>
    <row r="234" spans="1:6" ht="13.5" thickBot="1">
      <c r="A234" s="47" t="s">
        <v>354</v>
      </c>
      <c r="B234" s="48">
        <v>1030</v>
      </c>
      <c r="C234" s="48">
        <f t="shared" si="8"/>
        <v>1081.5</v>
      </c>
      <c r="D234" s="48">
        <f t="shared" si="7"/>
        <v>1189.6500000000001</v>
      </c>
      <c r="E234" s="49" t="s">
        <v>355</v>
      </c>
      <c r="F234" s="50">
        <v>0.223</v>
      </c>
    </row>
    <row r="235" spans="1:6" ht="13.5" thickBot="1">
      <c r="A235" s="47" t="s">
        <v>358</v>
      </c>
      <c r="B235" s="48">
        <v>1088</v>
      </c>
      <c r="C235" s="48">
        <f t="shared" si="8"/>
        <v>1142.4000000000001</v>
      </c>
      <c r="D235" s="48">
        <f t="shared" si="7"/>
        <v>1256.6400000000001</v>
      </c>
      <c r="E235" s="49" t="s">
        <v>359</v>
      </c>
      <c r="F235" s="50">
        <v>0.24</v>
      </c>
    </row>
    <row r="236" spans="1:6" ht="13.5" thickBot="1">
      <c r="A236" s="47" t="s">
        <v>362</v>
      </c>
      <c r="B236" s="48">
        <v>1427</v>
      </c>
      <c r="C236" s="48">
        <f t="shared" si="8"/>
        <v>1498.35</v>
      </c>
      <c r="D236" s="48">
        <f t="shared" si="7"/>
        <v>1648.1849999999999</v>
      </c>
      <c r="E236" s="49" t="s">
        <v>363</v>
      </c>
      <c r="F236" s="50">
        <v>0.24199999999999999</v>
      </c>
    </row>
    <row r="237" spans="1:6" ht="13.5" thickBot="1">
      <c r="A237" s="47" t="s">
        <v>366</v>
      </c>
      <c r="B237" s="48">
        <v>1757</v>
      </c>
      <c r="C237" s="48">
        <f t="shared" si="8"/>
        <v>1844.85</v>
      </c>
      <c r="D237" s="48">
        <f t="shared" si="7"/>
        <v>2029.335</v>
      </c>
      <c r="E237" s="49" t="s">
        <v>367</v>
      </c>
      <c r="F237" s="50">
        <v>0.31</v>
      </c>
    </row>
    <row r="238" spans="1:6" ht="13.5" thickBot="1">
      <c r="A238" s="47" t="s">
        <v>370</v>
      </c>
      <c r="B238" s="48">
        <v>1767</v>
      </c>
      <c r="C238" s="48">
        <f t="shared" si="8"/>
        <v>1855.35</v>
      </c>
      <c r="D238" s="48">
        <f t="shared" si="7"/>
        <v>2040.885</v>
      </c>
      <c r="E238" s="49" t="s">
        <v>371</v>
      </c>
      <c r="F238" s="50">
        <v>0.32700000000000001</v>
      </c>
    </row>
    <row r="239" spans="1:6" ht="13.5" thickBot="1">
      <c r="A239" s="47" t="s">
        <v>374</v>
      </c>
      <c r="B239" s="48">
        <v>1714</v>
      </c>
      <c r="C239" s="48">
        <f t="shared" si="8"/>
        <v>1799.7</v>
      </c>
      <c r="D239" s="48">
        <f t="shared" si="7"/>
        <v>1979.67</v>
      </c>
      <c r="E239" s="49" t="s">
        <v>375</v>
      </c>
      <c r="F239" s="50">
        <v>0.30000000000000004</v>
      </c>
    </row>
    <row r="240" spans="1:6" ht="13.5" thickBot="1">
      <c r="A240" s="47" t="s">
        <v>378</v>
      </c>
      <c r="B240" s="48">
        <v>2179</v>
      </c>
      <c r="C240" s="48">
        <f t="shared" si="8"/>
        <v>2287.9499999999998</v>
      </c>
      <c r="D240" s="48">
        <f t="shared" si="7"/>
        <v>2516.7449999999999</v>
      </c>
      <c r="E240" s="49" t="s">
        <v>379</v>
      </c>
      <c r="F240" s="50">
        <v>0.33</v>
      </c>
    </row>
    <row r="241" spans="1:6" ht="13.5" thickBot="1">
      <c r="A241" s="47" t="s">
        <v>382</v>
      </c>
      <c r="B241" s="48">
        <v>2979</v>
      </c>
      <c r="C241" s="48">
        <f t="shared" si="8"/>
        <v>3127.95</v>
      </c>
      <c r="D241" s="48">
        <f t="shared" si="7"/>
        <v>3440.7449999999999</v>
      </c>
      <c r="E241" s="49" t="s">
        <v>383</v>
      </c>
      <c r="F241" s="50">
        <v>0.378</v>
      </c>
    </row>
    <row r="242" spans="1:6" ht="13.5" thickBot="1">
      <c r="A242" s="47" t="s">
        <v>386</v>
      </c>
      <c r="B242" s="48">
        <v>3186</v>
      </c>
      <c r="C242" s="48">
        <f t="shared" si="8"/>
        <v>3345.3</v>
      </c>
      <c r="D242" s="48">
        <f t="shared" si="7"/>
        <v>3679.8300000000004</v>
      </c>
      <c r="E242" s="49" t="s">
        <v>387</v>
      </c>
      <c r="F242" s="50">
        <v>0.433</v>
      </c>
    </row>
    <row r="243" spans="1:6" ht="13.5" thickBot="1">
      <c r="A243" s="47" t="s">
        <v>390</v>
      </c>
      <c r="B243" s="48">
        <v>5843</v>
      </c>
      <c r="C243" s="48">
        <f t="shared" si="8"/>
        <v>6135.15</v>
      </c>
      <c r="D243" s="48">
        <f t="shared" si="7"/>
        <v>6748.665</v>
      </c>
      <c r="E243" s="49" t="s">
        <v>391</v>
      </c>
      <c r="F243" s="50">
        <v>0.56800000000000006</v>
      </c>
    </row>
    <row r="244" spans="1:6" ht="13.5" thickBot="1">
      <c r="A244" s="47" t="s">
        <v>394</v>
      </c>
      <c r="B244" s="48">
        <v>3405</v>
      </c>
      <c r="C244" s="48">
        <f t="shared" si="8"/>
        <v>3575.25</v>
      </c>
      <c r="D244" s="48">
        <f t="shared" si="7"/>
        <v>3932.7750000000001</v>
      </c>
      <c r="E244" s="49" t="s">
        <v>395</v>
      </c>
      <c r="F244" s="50">
        <v>0.62</v>
      </c>
    </row>
    <row r="245" spans="1:6" ht="13.5" thickBot="1">
      <c r="A245" s="47" t="s">
        <v>595</v>
      </c>
      <c r="B245" s="48">
        <v>1374</v>
      </c>
      <c r="C245" s="48">
        <f t="shared" si="8"/>
        <v>1442.7</v>
      </c>
      <c r="D245" s="48">
        <f t="shared" si="7"/>
        <v>1586.97</v>
      </c>
      <c r="E245" s="49" t="s">
        <v>596</v>
      </c>
      <c r="F245" s="50">
        <v>0.253</v>
      </c>
    </row>
    <row r="246" spans="1:6" ht="13.5" thickBot="1">
      <c r="A246" s="47" t="s">
        <v>398</v>
      </c>
      <c r="B246" s="48">
        <v>1375</v>
      </c>
      <c r="C246" s="48">
        <f t="shared" si="8"/>
        <v>1443.75</v>
      </c>
      <c r="D246" s="48">
        <f t="shared" si="7"/>
        <v>1588.125</v>
      </c>
      <c r="E246" s="49" t="s">
        <v>399</v>
      </c>
      <c r="F246" s="50">
        <v>0.30000000000000004</v>
      </c>
    </row>
    <row r="247" spans="1:6" ht="13.5" thickBot="1">
      <c r="A247" s="89" t="s">
        <v>695</v>
      </c>
      <c r="B247" s="48"/>
      <c r="C247" s="48"/>
      <c r="D247" s="48"/>
      <c r="E247" s="89"/>
      <c r="F247" s="89"/>
    </row>
    <row r="248" spans="1:6" ht="13.5" thickBot="1">
      <c r="A248" s="47" t="s">
        <v>633</v>
      </c>
      <c r="B248" s="48">
        <v>543</v>
      </c>
      <c r="C248" s="48">
        <v>543</v>
      </c>
      <c r="D248" s="48">
        <f>C248</f>
        <v>543</v>
      </c>
      <c r="E248" s="49" t="s">
        <v>634</v>
      </c>
      <c r="F248" s="50">
        <v>9.6000000000000002E-2</v>
      </c>
    </row>
    <row r="249" spans="1:6" ht="13.5" thickBot="1">
      <c r="A249" s="47" t="s">
        <v>635</v>
      </c>
      <c r="B249" s="48">
        <v>1038</v>
      </c>
      <c r="C249" s="48">
        <v>1038</v>
      </c>
      <c r="D249" s="48">
        <f t="shared" ref="D249:D254" si="9">C249</f>
        <v>1038</v>
      </c>
      <c r="E249" s="49" t="s">
        <v>636</v>
      </c>
      <c r="F249" s="50">
        <v>0.19800000000000001</v>
      </c>
    </row>
    <row r="250" spans="1:6" ht="13.5" thickBot="1">
      <c r="A250" s="47" t="s">
        <v>637</v>
      </c>
      <c r="B250" s="48">
        <v>2535</v>
      </c>
      <c r="C250" s="48">
        <v>2535</v>
      </c>
      <c r="D250" s="48">
        <f t="shared" si="9"/>
        <v>2535</v>
      </c>
      <c r="E250" s="49" t="s">
        <v>638</v>
      </c>
      <c r="F250" s="50">
        <v>0.44800000000000001</v>
      </c>
    </row>
    <row r="251" spans="1:6" ht="13.5" thickBot="1">
      <c r="A251" s="47" t="s">
        <v>639</v>
      </c>
      <c r="B251" s="48">
        <v>1714</v>
      </c>
      <c r="C251" s="48">
        <v>1714</v>
      </c>
      <c r="D251" s="48">
        <f t="shared" si="9"/>
        <v>1714</v>
      </c>
      <c r="E251" s="49" t="s">
        <v>640</v>
      </c>
      <c r="F251" s="50">
        <v>0.33800000000000002</v>
      </c>
    </row>
    <row r="252" spans="1:6" ht="13.5" thickBot="1">
      <c r="A252" s="47" t="s">
        <v>641</v>
      </c>
      <c r="B252" s="48">
        <v>1139</v>
      </c>
      <c r="C252" s="48">
        <v>1139</v>
      </c>
      <c r="D252" s="48">
        <f t="shared" si="9"/>
        <v>1139</v>
      </c>
      <c r="E252" s="49" t="s">
        <v>636</v>
      </c>
      <c r="F252" s="50">
        <v>0.19800000000000001</v>
      </c>
    </row>
    <row r="253" spans="1:6" ht="13.5" thickBot="1">
      <c r="A253" s="47" t="s">
        <v>642</v>
      </c>
      <c r="B253" s="48">
        <v>2006</v>
      </c>
      <c r="C253" s="48">
        <v>2006</v>
      </c>
      <c r="D253" s="48">
        <f t="shared" si="9"/>
        <v>2006</v>
      </c>
      <c r="E253" s="49" t="s">
        <v>638</v>
      </c>
      <c r="F253" s="50">
        <v>0.44800000000000001</v>
      </c>
    </row>
    <row r="254" spans="1:6" ht="13.5" thickBot="1">
      <c r="A254" s="47" t="s">
        <v>643</v>
      </c>
      <c r="B254" s="48">
        <v>1630</v>
      </c>
      <c r="C254" s="48">
        <v>1630</v>
      </c>
      <c r="D254" s="48">
        <f t="shared" si="9"/>
        <v>1630</v>
      </c>
      <c r="E254" s="49" t="s">
        <v>640</v>
      </c>
      <c r="F254" s="50">
        <v>0.33800000000000002</v>
      </c>
    </row>
    <row r="255" spans="1:6" ht="13.5" thickBot="1">
      <c r="A255" s="63" t="s">
        <v>696</v>
      </c>
      <c r="B255" s="61"/>
      <c r="C255" s="48"/>
      <c r="D255" s="61"/>
      <c r="E255" s="64"/>
      <c r="F255" s="65"/>
    </row>
    <row r="256" spans="1:6" ht="13.5" thickBot="1">
      <c r="A256" s="47" t="s">
        <v>447</v>
      </c>
      <c r="B256" s="48">
        <v>9212</v>
      </c>
      <c r="C256" s="48">
        <f t="shared" si="8"/>
        <v>9672.6</v>
      </c>
      <c r="D256" s="48">
        <f t="shared" si="7"/>
        <v>10639.86</v>
      </c>
      <c r="E256" s="49" t="s">
        <v>448</v>
      </c>
      <c r="F256" s="52">
        <v>1.85</v>
      </c>
    </row>
    <row r="257" spans="1:6" ht="13.5" thickBot="1">
      <c r="A257" s="47" t="s">
        <v>451</v>
      </c>
      <c r="B257" s="48">
        <v>10204</v>
      </c>
      <c r="C257" s="48">
        <f t="shared" si="8"/>
        <v>10714.2</v>
      </c>
      <c r="D257" s="48">
        <f t="shared" si="7"/>
        <v>11785.62</v>
      </c>
      <c r="E257" s="49" t="s">
        <v>448</v>
      </c>
      <c r="F257" s="52">
        <v>1.85</v>
      </c>
    </row>
    <row r="258" spans="1:6" ht="13.5" thickBot="1">
      <c r="A258" s="63" t="s">
        <v>697</v>
      </c>
      <c r="B258" s="61"/>
      <c r="C258" s="48"/>
      <c r="D258" s="61"/>
      <c r="E258" s="64"/>
      <c r="F258" s="65"/>
    </row>
    <row r="259" spans="1:6" ht="13.5" thickBot="1">
      <c r="A259" s="47" t="s">
        <v>516</v>
      </c>
      <c r="B259" s="48">
        <v>3899</v>
      </c>
      <c r="C259" s="48">
        <v>3899</v>
      </c>
      <c r="D259" s="48">
        <f>C259</f>
        <v>3899</v>
      </c>
      <c r="E259" s="49" t="s">
        <v>517</v>
      </c>
      <c r="F259" s="52">
        <v>0.25</v>
      </c>
    </row>
    <row r="260" spans="1:6" ht="13.5" thickBot="1">
      <c r="A260" s="47" t="s">
        <v>520</v>
      </c>
      <c r="B260" s="48">
        <v>3917</v>
      </c>
      <c r="C260" s="48">
        <v>3917</v>
      </c>
      <c r="D260" s="48">
        <f t="shared" ref="D260:D271" si="10">C260</f>
        <v>3917</v>
      </c>
      <c r="E260" s="49" t="s">
        <v>521</v>
      </c>
      <c r="F260" s="52">
        <v>0.38</v>
      </c>
    </row>
    <row r="261" spans="1:6" ht="13.5" thickBot="1">
      <c r="A261" s="47" t="s">
        <v>522</v>
      </c>
      <c r="B261" s="48">
        <v>4978</v>
      </c>
      <c r="C261" s="48">
        <v>4978</v>
      </c>
      <c r="D261" s="48">
        <f t="shared" si="10"/>
        <v>4978</v>
      </c>
      <c r="E261" s="49" t="s">
        <v>523</v>
      </c>
      <c r="F261" s="52">
        <v>0.43</v>
      </c>
    </row>
    <row r="262" spans="1:6" ht="13.5" thickBot="1">
      <c r="A262" s="47" t="s">
        <v>524</v>
      </c>
      <c r="B262" s="48">
        <v>23230</v>
      </c>
      <c r="C262" s="48">
        <v>23230</v>
      </c>
      <c r="D262" s="48">
        <f t="shared" si="10"/>
        <v>23230</v>
      </c>
      <c r="E262" s="49" t="s">
        <v>525</v>
      </c>
      <c r="F262" s="50">
        <v>1.5</v>
      </c>
    </row>
    <row r="263" spans="1:6" ht="13.5" thickBot="1">
      <c r="A263" s="63" t="s">
        <v>698</v>
      </c>
      <c r="B263" s="61"/>
      <c r="C263" s="48"/>
      <c r="D263" s="48"/>
      <c r="E263" s="64"/>
      <c r="F263" s="65"/>
    </row>
    <row r="264" spans="1:6" ht="13.5" thickBot="1">
      <c r="A264" s="53" t="s">
        <v>622</v>
      </c>
      <c r="B264" s="48">
        <v>565</v>
      </c>
      <c r="C264" s="48">
        <v>565</v>
      </c>
      <c r="D264" s="48">
        <f t="shared" si="10"/>
        <v>565</v>
      </c>
      <c r="E264" s="49" t="s">
        <v>627</v>
      </c>
      <c r="F264" s="50">
        <v>0.05</v>
      </c>
    </row>
    <row r="265" spans="1:6" ht="13.5" thickBot="1">
      <c r="A265" s="53" t="s">
        <v>623</v>
      </c>
      <c r="B265" s="48">
        <v>693</v>
      </c>
      <c r="C265" s="48">
        <v>693</v>
      </c>
      <c r="D265" s="48">
        <f t="shared" si="10"/>
        <v>693</v>
      </c>
      <c r="E265" s="49" t="s">
        <v>628</v>
      </c>
      <c r="F265" s="50">
        <v>6.7000000000000004E-2</v>
      </c>
    </row>
    <row r="266" spans="1:6" ht="13.5" thickBot="1">
      <c r="A266" s="53" t="s">
        <v>624</v>
      </c>
      <c r="B266" s="48">
        <v>565</v>
      </c>
      <c r="C266" s="48">
        <v>565</v>
      </c>
      <c r="D266" s="48">
        <f t="shared" si="10"/>
        <v>565</v>
      </c>
      <c r="E266" s="49" t="s">
        <v>630</v>
      </c>
      <c r="F266" s="50">
        <v>0.08</v>
      </c>
    </row>
    <row r="267" spans="1:6" ht="13.5" thickBot="1">
      <c r="A267" s="53" t="s">
        <v>625</v>
      </c>
      <c r="B267" s="48">
        <v>769</v>
      </c>
      <c r="C267" s="48">
        <v>769</v>
      </c>
      <c r="D267" s="48">
        <f t="shared" si="10"/>
        <v>769</v>
      </c>
      <c r="E267" s="49" t="s">
        <v>631</v>
      </c>
      <c r="F267" s="50">
        <v>0.09</v>
      </c>
    </row>
    <row r="268" spans="1:6" ht="13.5" thickBot="1">
      <c r="A268" s="53" t="s">
        <v>626</v>
      </c>
      <c r="B268" s="48">
        <v>896</v>
      </c>
      <c r="C268" s="48">
        <v>896</v>
      </c>
      <c r="D268" s="48">
        <f t="shared" si="10"/>
        <v>896</v>
      </c>
      <c r="E268" s="49" t="s">
        <v>632</v>
      </c>
      <c r="F268" s="50">
        <v>0.14000000000000001</v>
      </c>
    </row>
    <row r="269" spans="1:6" ht="13.5" thickBot="1">
      <c r="A269" s="63" t="s">
        <v>699</v>
      </c>
      <c r="B269" s="61"/>
      <c r="C269" s="48"/>
      <c r="D269" s="48"/>
      <c r="E269" s="64"/>
      <c r="F269" s="65"/>
    </row>
    <row r="270" spans="1:6" ht="13.5" thickBot="1">
      <c r="A270" s="47" t="s">
        <v>437</v>
      </c>
      <c r="B270" s="48">
        <v>9591</v>
      </c>
      <c r="C270" s="48">
        <v>9591</v>
      </c>
      <c r="D270" s="48">
        <f t="shared" si="10"/>
        <v>9591</v>
      </c>
      <c r="E270" s="49" t="s">
        <v>438</v>
      </c>
      <c r="F270" s="50">
        <v>1.5</v>
      </c>
    </row>
    <row r="271" spans="1:6" ht="13.5" thickBot="1">
      <c r="A271" s="47" t="s">
        <v>441</v>
      </c>
      <c r="B271" s="48">
        <v>2309</v>
      </c>
      <c r="C271" s="48">
        <v>2309</v>
      </c>
      <c r="D271" s="48">
        <f t="shared" si="10"/>
        <v>2309</v>
      </c>
      <c r="E271" s="49" t="s">
        <v>442</v>
      </c>
      <c r="F271" s="50">
        <v>0.5</v>
      </c>
    </row>
    <row r="272" spans="1:6" ht="13.5" thickBot="1">
      <c r="A272" s="63" t="s">
        <v>700</v>
      </c>
      <c r="B272" s="61"/>
      <c r="C272" s="48"/>
      <c r="D272" s="61"/>
      <c r="E272" s="64"/>
      <c r="F272" s="65"/>
    </row>
    <row r="273" spans="1:6" ht="13.5" thickBot="1">
      <c r="A273" s="47" t="s">
        <v>597</v>
      </c>
      <c r="B273" s="48">
        <v>993</v>
      </c>
      <c r="C273" s="48">
        <v>993</v>
      </c>
      <c r="D273" s="48">
        <f>C273*0.05+C273</f>
        <v>1042.6500000000001</v>
      </c>
      <c r="E273" s="49" t="s">
        <v>526</v>
      </c>
      <c r="F273" s="50">
        <v>0.18</v>
      </c>
    </row>
    <row r="274" spans="1:6" ht="13.5" thickBot="1">
      <c r="A274" s="63" t="s">
        <v>701</v>
      </c>
      <c r="B274" s="61"/>
      <c r="C274" s="48"/>
      <c r="D274" s="61"/>
      <c r="E274" s="64"/>
      <c r="F274" s="65"/>
    </row>
    <row r="275" spans="1:6" ht="13.5" thickBot="1">
      <c r="A275" s="47" t="s">
        <v>427</v>
      </c>
      <c r="B275" s="48">
        <v>22290</v>
      </c>
      <c r="C275" s="48">
        <v>22290</v>
      </c>
      <c r="D275" s="48">
        <f t="shared" ref="D275:D284" si="11">C275</f>
        <v>22290</v>
      </c>
      <c r="E275" s="49" t="s">
        <v>428</v>
      </c>
      <c r="F275" s="54">
        <v>2.7</v>
      </c>
    </row>
    <row r="276" spans="1:6" ht="13.5" thickBot="1">
      <c r="A276" s="47" t="s">
        <v>431</v>
      </c>
      <c r="B276" s="48">
        <v>12056</v>
      </c>
      <c r="C276" s="48">
        <v>12056</v>
      </c>
      <c r="D276" s="48">
        <f t="shared" si="11"/>
        <v>12056</v>
      </c>
      <c r="E276" s="49" t="s">
        <v>432</v>
      </c>
      <c r="F276" s="54">
        <v>1.5</v>
      </c>
    </row>
    <row r="277" spans="1:6" ht="13.5" thickBot="1">
      <c r="A277" s="63" t="s">
        <v>702</v>
      </c>
      <c r="B277" s="61"/>
      <c r="C277" s="48"/>
      <c r="D277" s="48"/>
      <c r="E277" s="64"/>
      <c r="F277" s="65"/>
    </row>
    <row r="278" spans="1:6" ht="13.5" thickBot="1">
      <c r="A278" s="47" t="s">
        <v>598</v>
      </c>
      <c r="B278" s="48">
        <v>433</v>
      </c>
      <c r="C278" s="48">
        <v>433</v>
      </c>
      <c r="D278" s="48">
        <f t="shared" si="11"/>
        <v>433</v>
      </c>
      <c r="E278" s="49" t="s">
        <v>419</v>
      </c>
      <c r="F278" s="50">
        <v>0.12</v>
      </c>
    </row>
    <row r="279" spans="1:6" ht="13.5" thickBot="1">
      <c r="A279" s="47" t="s">
        <v>599</v>
      </c>
      <c r="B279" s="48">
        <v>205</v>
      </c>
      <c r="C279" s="48">
        <v>205</v>
      </c>
      <c r="D279" s="48">
        <f t="shared" si="11"/>
        <v>205</v>
      </c>
      <c r="E279" s="49" t="s">
        <v>422</v>
      </c>
      <c r="F279" s="50">
        <v>0.04</v>
      </c>
    </row>
    <row r="280" spans="1:6" ht="13.5" thickBot="1">
      <c r="A280" s="63" t="s">
        <v>703</v>
      </c>
      <c r="B280" s="61"/>
      <c r="C280" s="48"/>
      <c r="D280" s="48"/>
      <c r="E280" s="64"/>
      <c r="F280" s="65"/>
    </row>
    <row r="281" spans="1:6" ht="13.5" thickBot="1">
      <c r="A281" s="55" t="s">
        <v>402</v>
      </c>
      <c r="B281" s="48">
        <v>1924</v>
      </c>
      <c r="C281" s="48">
        <v>1924</v>
      </c>
      <c r="D281" s="48">
        <f t="shared" si="11"/>
        <v>1924</v>
      </c>
      <c r="E281" s="56" t="s">
        <v>403</v>
      </c>
      <c r="F281" s="54">
        <v>0.64</v>
      </c>
    </row>
    <row r="282" spans="1:6" ht="13.5" thickBot="1">
      <c r="A282" s="55" t="s">
        <v>406</v>
      </c>
      <c r="B282" s="48">
        <v>2431</v>
      </c>
      <c r="C282" s="48">
        <v>2431</v>
      </c>
      <c r="D282" s="48">
        <f t="shared" si="11"/>
        <v>2431</v>
      </c>
      <c r="E282" s="56" t="s">
        <v>407</v>
      </c>
      <c r="F282" s="54">
        <v>0.25</v>
      </c>
    </row>
    <row r="283" spans="1:6" ht="13.5" thickBot="1">
      <c r="A283" s="55" t="s">
        <v>410</v>
      </c>
      <c r="B283" s="48">
        <v>2547</v>
      </c>
      <c r="C283" s="48">
        <v>2547</v>
      </c>
      <c r="D283" s="48">
        <f t="shared" si="11"/>
        <v>2547</v>
      </c>
      <c r="E283" s="56" t="s">
        <v>407</v>
      </c>
      <c r="F283" s="54">
        <v>0.25</v>
      </c>
    </row>
    <row r="284" spans="1:6" ht="13.5" thickBot="1">
      <c r="A284" s="55" t="s">
        <v>413</v>
      </c>
      <c r="B284" s="48">
        <v>2808</v>
      </c>
      <c r="C284" s="48">
        <v>2808</v>
      </c>
      <c r="D284" s="48">
        <f t="shared" si="11"/>
        <v>2808</v>
      </c>
      <c r="E284" s="56" t="s">
        <v>414</v>
      </c>
      <c r="F284" s="54">
        <v>0.45</v>
      </c>
    </row>
    <row r="285" spans="1:6" ht="13.5" thickBot="1">
      <c r="A285" s="63" t="s">
        <v>704</v>
      </c>
      <c r="B285" s="61"/>
      <c r="C285" s="48"/>
      <c r="D285" s="61"/>
      <c r="E285" s="64"/>
      <c r="F285" s="65"/>
    </row>
    <row r="286" spans="1:6" ht="13.5" thickBot="1">
      <c r="A286" s="47" t="s">
        <v>652</v>
      </c>
      <c r="B286" s="48">
        <v>16486</v>
      </c>
      <c r="C286" s="48">
        <f t="shared" ref="C286:C330" si="12">B286*0.05+B286</f>
        <v>17310.3</v>
      </c>
      <c r="D286" s="48">
        <f>C286*0.05+C286</f>
        <v>18175.814999999999</v>
      </c>
      <c r="E286" s="49" t="s">
        <v>453</v>
      </c>
      <c r="F286" s="50">
        <v>3.23</v>
      </c>
    </row>
    <row r="287" spans="1:6" ht="13.5" thickBot="1">
      <c r="A287" s="47" t="s">
        <v>452</v>
      </c>
      <c r="B287" s="48">
        <v>15646</v>
      </c>
      <c r="C287" s="48">
        <f t="shared" si="12"/>
        <v>16428.3</v>
      </c>
      <c r="D287" s="48">
        <f t="shared" ref="D287:D331" si="13">C287*0.05+C287</f>
        <v>17249.715</v>
      </c>
      <c r="E287" s="49" t="s">
        <v>453</v>
      </c>
      <c r="F287" s="50">
        <v>3.23</v>
      </c>
    </row>
    <row r="288" spans="1:6" ht="13.5" thickBot="1">
      <c r="A288" s="47" t="s">
        <v>653</v>
      </c>
      <c r="B288" s="48">
        <v>10882</v>
      </c>
      <c r="C288" s="48">
        <f t="shared" si="12"/>
        <v>11426.1</v>
      </c>
      <c r="D288" s="48">
        <f t="shared" si="13"/>
        <v>11997.405000000001</v>
      </c>
      <c r="E288" s="49" t="s">
        <v>457</v>
      </c>
      <c r="F288" s="50">
        <v>2.0499999999999998</v>
      </c>
    </row>
    <row r="289" spans="1:6" ht="13.5" thickBot="1">
      <c r="A289" s="47" t="s">
        <v>456</v>
      </c>
      <c r="B289" s="48">
        <v>10119</v>
      </c>
      <c r="C289" s="48">
        <f t="shared" si="12"/>
        <v>10624.95</v>
      </c>
      <c r="D289" s="48">
        <f t="shared" si="13"/>
        <v>11156.1975</v>
      </c>
      <c r="E289" s="49" t="s">
        <v>457</v>
      </c>
      <c r="F289" s="50">
        <v>2.0499999999999998</v>
      </c>
    </row>
    <row r="290" spans="1:6" ht="13.5" thickBot="1">
      <c r="A290" s="47" t="s">
        <v>654</v>
      </c>
      <c r="B290" s="48">
        <v>13064</v>
      </c>
      <c r="C290" s="48">
        <f t="shared" si="12"/>
        <v>13717.2</v>
      </c>
      <c r="D290" s="48">
        <f t="shared" si="13"/>
        <v>14403.060000000001</v>
      </c>
      <c r="E290" s="49" t="s">
        <v>461</v>
      </c>
      <c r="F290" s="50">
        <v>2.82</v>
      </c>
    </row>
    <row r="291" spans="1:6" ht="13.5" thickBot="1">
      <c r="A291" s="47" t="s">
        <v>460</v>
      </c>
      <c r="B291" s="48">
        <v>12542</v>
      </c>
      <c r="C291" s="48">
        <f t="shared" si="12"/>
        <v>13169.1</v>
      </c>
      <c r="D291" s="48">
        <f t="shared" si="13"/>
        <v>13827.555</v>
      </c>
      <c r="E291" s="49" t="s">
        <v>461</v>
      </c>
      <c r="F291" s="50">
        <v>2.82</v>
      </c>
    </row>
    <row r="292" spans="1:6" ht="13.5" thickBot="1">
      <c r="A292" s="47" t="s">
        <v>655</v>
      </c>
      <c r="B292" s="48">
        <v>8628</v>
      </c>
      <c r="C292" s="48">
        <f t="shared" si="12"/>
        <v>9059.4</v>
      </c>
      <c r="D292" s="48">
        <f t="shared" si="13"/>
        <v>9512.369999999999</v>
      </c>
      <c r="E292" s="49" t="s">
        <v>465</v>
      </c>
      <c r="F292" s="50">
        <v>1.8</v>
      </c>
    </row>
    <row r="293" spans="1:6" ht="13.5" thickBot="1">
      <c r="A293" s="47" t="s">
        <v>464</v>
      </c>
      <c r="B293" s="48">
        <v>8156</v>
      </c>
      <c r="C293" s="48">
        <f t="shared" si="12"/>
        <v>8563.7999999999993</v>
      </c>
      <c r="D293" s="48">
        <f t="shared" si="13"/>
        <v>8991.99</v>
      </c>
      <c r="E293" s="49" t="s">
        <v>465</v>
      </c>
      <c r="F293" s="50">
        <v>1.8</v>
      </c>
    </row>
    <row r="294" spans="1:6" ht="13.5" thickBot="1">
      <c r="A294" s="47" t="s">
        <v>656</v>
      </c>
      <c r="B294" s="48">
        <v>10261</v>
      </c>
      <c r="C294" s="48">
        <f t="shared" si="12"/>
        <v>10774.05</v>
      </c>
      <c r="D294" s="48">
        <f t="shared" si="13"/>
        <v>11312.752499999999</v>
      </c>
      <c r="E294" s="49" t="s">
        <v>469</v>
      </c>
      <c r="F294" s="50">
        <v>2.2999999999999998</v>
      </c>
    </row>
    <row r="295" spans="1:6" ht="13.5" thickBot="1">
      <c r="A295" s="47" t="s">
        <v>468</v>
      </c>
      <c r="B295" s="48">
        <v>9858</v>
      </c>
      <c r="C295" s="48">
        <f t="shared" si="12"/>
        <v>10350.9</v>
      </c>
      <c r="D295" s="48">
        <f t="shared" si="13"/>
        <v>10868.445</v>
      </c>
      <c r="E295" s="49" t="s">
        <v>469</v>
      </c>
      <c r="F295" s="50">
        <v>2.2999999999999998</v>
      </c>
    </row>
    <row r="296" spans="1:6" ht="13.5" thickBot="1">
      <c r="A296" s="47" t="s">
        <v>657</v>
      </c>
      <c r="B296" s="48">
        <v>6862</v>
      </c>
      <c r="C296" s="48">
        <f t="shared" si="12"/>
        <v>7205.1</v>
      </c>
      <c r="D296" s="48">
        <f t="shared" si="13"/>
        <v>7565.3550000000005</v>
      </c>
      <c r="E296" s="49" t="s">
        <v>473</v>
      </c>
      <c r="F296" s="50">
        <v>1.45</v>
      </c>
    </row>
    <row r="297" spans="1:6" ht="13.5" thickBot="1">
      <c r="A297" s="47" t="s">
        <v>472</v>
      </c>
      <c r="B297" s="48">
        <v>6442</v>
      </c>
      <c r="C297" s="48">
        <f t="shared" si="12"/>
        <v>6764.1</v>
      </c>
      <c r="D297" s="48">
        <f t="shared" si="13"/>
        <v>7102.3050000000003</v>
      </c>
      <c r="E297" s="49" t="s">
        <v>473</v>
      </c>
      <c r="F297" s="50">
        <v>1.45</v>
      </c>
    </row>
    <row r="298" spans="1:6" ht="13.5" thickBot="1">
      <c r="A298" s="47" t="s">
        <v>685</v>
      </c>
      <c r="B298" s="48">
        <v>15026</v>
      </c>
      <c r="C298" s="48">
        <f t="shared" si="12"/>
        <v>15777.3</v>
      </c>
      <c r="D298" s="48">
        <f t="shared" si="13"/>
        <v>16566.165000000001</v>
      </c>
      <c r="E298" s="49" t="s">
        <v>686</v>
      </c>
      <c r="F298" s="50">
        <v>2.4500000000000002</v>
      </c>
    </row>
    <row r="299" spans="1:6" ht="13.5" thickBot="1">
      <c r="A299" s="47" t="s">
        <v>658</v>
      </c>
      <c r="B299" s="48">
        <v>7785</v>
      </c>
      <c r="C299" s="48">
        <f t="shared" si="12"/>
        <v>8174.25</v>
      </c>
      <c r="D299" s="48">
        <f t="shared" si="13"/>
        <v>8582.9624999999996</v>
      </c>
      <c r="E299" s="49" t="s">
        <v>476</v>
      </c>
      <c r="F299" s="50">
        <v>1.9500000000000002</v>
      </c>
    </row>
    <row r="300" spans="1:6" ht="13.5" thickBot="1">
      <c r="A300" s="47" t="s">
        <v>475</v>
      </c>
      <c r="B300" s="48">
        <v>8480</v>
      </c>
      <c r="C300" s="48">
        <f t="shared" si="12"/>
        <v>8904</v>
      </c>
      <c r="D300" s="48">
        <f t="shared" si="13"/>
        <v>9349.2000000000007</v>
      </c>
      <c r="E300" s="49" t="s">
        <v>476</v>
      </c>
      <c r="F300" s="50">
        <v>1.9500000000000002</v>
      </c>
    </row>
    <row r="301" spans="1:6" ht="13.5" thickBot="1">
      <c r="A301" s="47" t="s">
        <v>659</v>
      </c>
      <c r="B301" s="48">
        <v>5804</v>
      </c>
      <c r="C301" s="48">
        <f t="shared" si="12"/>
        <v>6094.2</v>
      </c>
      <c r="D301" s="48">
        <f t="shared" si="13"/>
        <v>6398.91</v>
      </c>
      <c r="E301" s="49" t="s">
        <v>478</v>
      </c>
      <c r="F301" s="50">
        <v>1.25</v>
      </c>
    </row>
    <row r="302" spans="1:6" ht="13.5" thickBot="1">
      <c r="A302" s="47" t="s">
        <v>477</v>
      </c>
      <c r="B302" s="48">
        <v>5471</v>
      </c>
      <c r="C302" s="48">
        <f t="shared" si="12"/>
        <v>5744.55</v>
      </c>
      <c r="D302" s="48">
        <f t="shared" si="13"/>
        <v>6031.7775000000001</v>
      </c>
      <c r="E302" s="49" t="s">
        <v>478</v>
      </c>
      <c r="F302" s="50">
        <v>1.25</v>
      </c>
    </row>
    <row r="303" spans="1:6" ht="13.5" thickBot="1">
      <c r="A303" s="47" t="s">
        <v>660</v>
      </c>
      <c r="B303" s="48">
        <v>9929</v>
      </c>
      <c r="C303" s="48">
        <f t="shared" si="12"/>
        <v>10425.450000000001</v>
      </c>
      <c r="D303" s="48">
        <f t="shared" si="13"/>
        <v>10946.7225</v>
      </c>
      <c r="E303" s="49" t="s">
        <v>482</v>
      </c>
      <c r="F303" s="50">
        <v>2.15</v>
      </c>
    </row>
    <row r="304" spans="1:6" ht="13.5" thickBot="1">
      <c r="A304" s="47" t="s">
        <v>481</v>
      </c>
      <c r="B304" s="48">
        <v>9841</v>
      </c>
      <c r="C304" s="48">
        <f t="shared" si="12"/>
        <v>10333.049999999999</v>
      </c>
      <c r="D304" s="48">
        <f t="shared" si="13"/>
        <v>10849.702499999999</v>
      </c>
      <c r="E304" s="49" t="s">
        <v>482</v>
      </c>
      <c r="F304" s="50">
        <v>2.15</v>
      </c>
    </row>
    <row r="305" spans="1:6" ht="13.5" thickBot="1">
      <c r="A305" s="47" t="s">
        <v>661</v>
      </c>
      <c r="B305" s="48">
        <v>4923</v>
      </c>
      <c r="C305" s="48">
        <f t="shared" si="12"/>
        <v>5169.1499999999996</v>
      </c>
      <c r="D305" s="48">
        <f t="shared" si="13"/>
        <v>5427.6075000000001</v>
      </c>
      <c r="E305" s="49" t="s">
        <v>486</v>
      </c>
      <c r="F305" s="50">
        <v>1.03</v>
      </c>
    </row>
    <row r="306" spans="1:6" ht="13.5" thickBot="1">
      <c r="A306" s="47" t="s">
        <v>485</v>
      </c>
      <c r="B306" s="48">
        <v>4892</v>
      </c>
      <c r="C306" s="48">
        <f t="shared" si="12"/>
        <v>5136.6000000000004</v>
      </c>
      <c r="D306" s="48">
        <f t="shared" si="13"/>
        <v>5393.43</v>
      </c>
      <c r="E306" s="49" t="s">
        <v>486</v>
      </c>
      <c r="F306" s="50">
        <v>1.03</v>
      </c>
    </row>
    <row r="307" spans="1:6" ht="13.5" thickBot="1">
      <c r="A307" s="47" t="s">
        <v>662</v>
      </c>
      <c r="B307" s="48">
        <v>3300</v>
      </c>
      <c r="C307" s="48">
        <f t="shared" si="12"/>
        <v>3465</v>
      </c>
      <c r="D307" s="48">
        <f t="shared" si="13"/>
        <v>3638.25</v>
      </c>
      <c r="E307" s="49" t="s">
        <v>603</v>
      </c>
      <c r="F307" s="50">
        <v>0.65</v>
      </c>
    </row>
    <row r="308" spans="1:6" ht="13.5" thickBot="1">
      <c r="A308" s="47" t="s">
        <v>602</v>
      </c>
      <c r="B308" s="48">
        <v>3270</v>
      </c>
      <c r="C308" s="48">
        <f t="shared" si="12"/>
        <v>3433.5</v>
      </c>
      <c r="D308" s="48">
        <f t="shared" si="13"/>
        <v>3605.1750000000002</v>
      </c>
      <c r="E308" s="49" t="s">
        <v>603</v>
      </c>
      <c r="F308" s="50">
        <v>0.65</v>
      </c>
    </row>
    <row r="309" spans="1:6" ht="13.5" thickBot="1">
      <c r="A309" s="47" t="s">
        <v>489</v>
      </c>
      <c r="B309" s="48">
        <v>8612</v>
      </c>
      <c r="C309" s="48">
        <f t="shared" si="12"/>
        <v>9042.6</v>
      </c>
      <c r="D309" s="48">
        <f t="shared" si="13"/>
        <v>9494.73</v>
      </c>
      <c r="E309" s="49" t="s">
        <v>490</v>
      </c>
      <c r="F309" s="50">
        <v>1.9</v>
      </c>
    </row>
    <row r="310" spans="1:6" ht="13.5" thickBot="1">
      <c r="A310" s="47" t="s">
        <v>493</v>
      </c>
      <c r="B310" s="48">
        <v>8010</v>
      </c>
      <c r="C310" s="48">
        <f t="shared" si="12"/>
        <v>8410.5</v>
      </c>
      <c r="D310" s="48">
        <f t="shared" si="13"/>
        <v>8831.0249999999996</v>
      </c>
      <c r="E310" s="49" t="s">
        <v>490</v>
      </c>
      <c r="F310" s="50">
        <v>1.9</v>
      </c>
    </row>
    <row r="311" spans="1:6" ht="13.5" thickBot="1">
      <c r="A311" s="47" t="s">
        <v>663</v>
      </c>
      <c r="B311" s="48">
        <v>4265</v>
      </c>
      <c r="C311" s="48">
        <f t="shared" si="12"/>
        <v>4478.25</v>
      </c>
      <c r="D311" s="48">
        <f t="shared" si="13"/>
        <v>4702.1625000000004</v>
      </c>
      <c r="E311" s="49" t="s">
        <v>497</v>
      </c>
      <c r="F311" s="50">
        <v>0.91</v>
      </c>
    </row>
    <row r="312" spans="1:6" ht="13.5" thickBot="1">
      <c r="A312" s="47" t="s">
        <v>496</v>
      </c>
      <c r="B312" s="48">
        <v>4087</v>
      </c>
      <c r="C312" s="48">
        <f t="shared" si="12"/>
        <v>4291.3500000000004</v>
      </c>
      <c r="D312" s="48">
        <f t="shared" si="13"/>
        <v>4505.9175000000005</v>
      </c>
      <c r="E312" s="49" t="s">
        <v>497</v>
      </c>
      <c r="F312" s="50">
        <v>0.91</v>
      </c>
    </row>
    <row r="313" spans="1:6" ht="13.5" thickBot="1">
      <c r="A313" s="47" t="s">
        <v>664</v>
      </c>
      <c r="B313" s="48">
        <v>2855</v>
      </c>
      <c r="C313" s="48">
        <f t="shared" si="12"/>
        <v>2997.75</v>
      </c>
      <c r="D313" s="48">
        <f t="shared" si="13"/>
        <v>3147.6374999999998</v>
      </c>
      <c r="E313" s="49" t="s">
        <v>605</v>
      </c>
      <c r="F313" s="50">
        <v>0.57999999999999996</v>
      </c>
    </row>
    <row r="314" spans="1:6" ht="13.5" thickBot="1">
      <c r="A314" s="47" t="s">
        <v>604</v>
      </c>
      <c r="B314" s="48">
        <v>2681</v>
      </c>
      <c r="C314" s="48">
        <f t="shared" si="12"/>
        <v>2815.05</v>
      </c>
      <c r="D314" s="48">
        <f t="shared" si="13"/>
        <v>2955.8025000000002</v>
      </c>
      <c r="E314" s="49" t="s">
        <v>605</v>
      </c>
      <c r="F314" s="50">
        <v>0.57999999999999996</v>
      </c>
    </row>
    <row r="315" spans="1:6" ht="13.5" thickBot="1">
      <c r="A315" s="47" t="s">
        <v>665</v>
      </c>
      <c r="B315" s="48">
        <v>7683</v>
      </c>
      <c r="C315" s="48">
        <f t="shared" si="12"/>
        <v>8067.15</v>
      </c>
      <c r="D315" s="48">
        <f t="shared" si="13"/>
        <v>8470.5074999999997</v>
      </c>
      <c r="E315" s="49" t="s">
        <v>501</v>
      </c>
      <c r="F315" s="50">
        <v>1.63</v>
      </c>
    </row>
    <row r="316" spans="1:6" ht="13.5" thickBot="1">
      <c r="A316" s="47" t="s">
        <v>500</v>
      </c>
      <c r="B316" s="48">
        <v>7519</v>
      </c>
      <c r="C316" s="48">
        <f t="shared" si="12"/>
        <v>7894.95</v>
      </c>
      <c r="D316" s="48">
        <f t="shared" si="13"/>
        <v>8289.6975000000002</v>
      </c>
      <c r="E316" s="49" t="s">
        <v>501</v>
      </c>
      <c r="F316" s="50">
        <v>1.63</v>
      </c>
    </row>
    <row r="317" spans="1:6" ht="13.5" thickBot="1">
      <c r="A317" s="47" t="s">
        <v>666</v>
      </c>
      <c r="B317" s="48">
        <v>3807</v>
      </c>
      <c r="C317" s="48">
        <f t="shared" si="12"/>
        <v>3997.35</v>
      </c>
      <c r="D317" s="48">
        <f t="shared" si="13"/>
        <v>4197.2174999999997</v>
      </c>
      <c r="E317" s="49" t="s">
        <v>505</v>
      </c>
      <c r="F317" s="50">
        <v>0.78</v>
      </c>
    </row>
    <row r="318" spans="1:6" ht="13.5" thickBot="1">
      <c r="A318" s="47" t="s">
        <v>504</v>
      </c>
      <c r="B318" s="48">
        <v>3582</v>
      </c>
      <c r="C318" s="48">
        <f t="shared" si="12"/>
        <v>3761.1</v>
      </c>
      <c r="D318" s="48">
        <f t="shared" si="13"/>
        <v>3949.1549999999997</v>
      </c>
      <c r="E318" s="49" t="s">
        <v>505</v>
      </c>
      <c r="F318" s="50">
        <v>0.78</v>
      </c>
    </row>
    <row r="319" spans="1:6" ht="13.5" thickBot="1">
      <c r="A319" s="47" t="s">
        <v>667</v>
      </c>
      <c r="B319" s="48">
        <v>2533</v>
      </c>
      <c r="C319" s="48">
        <f t="shared" si="12"/>
        <v>2659.65</v>
      </c>
      <c r="D319" s="48">
        <f t="shared" si="13"/>
        <v>2792.6325000000002</v>
      </c>
      <c r="E319" s="49" t="s">
        <v>607</v>
      </c>
      <c r="F319" s="50">
        <v>0.5</v>
      </c>
    </row>
    <row r="320" spans="1:6" ht="13.5" thickBot="1">
      <c r="A320" s="47" t="s">
        <v>606</v>
      </c>
      <c r="B320" s="48">
        <v>2433</v>
      </c>
      <c r="C320" s="48">
        <f t="shared" si="12"/>
        <v>2554.65</v>
      </c>
      <c r="D320" s="48">
        <f t="shared" si="13"/>
        <v>2682.3825000000002</v>
      </c>
      <c r="E320" s="49" t="s">
        <v>607</v>
      </c>
      <c r="F320" s="50">
        <v>0.5</v>
      </c>
    </row>
    <row r="321" spans="1:6" ht="13.5" thickBot="1">
      <c r="A321" s="47" t="s">
        <v>668</v>
      </c>
      <c r="B321" s="48">
        <v>4984</v>
      </c>
      <c r="C321" s="48">
        <f t="shared" si="12"/>
        <v>5233.2</v>
      </c>
      <c r="D321" s="48">
        <f t="shared" si="13"/>
        <v>5494.86</v>
      </c>
      <c r="E321" s="49" t="s">
        <v>509</v>
      </c>
      <c r="F321" s="50">
        <v>1.38</v>
      </c>
    </row>
    <row r="322" spans="1:6" ht="13.5" thickBot="1">
      <c r="A322" s="47" t="s">
        <v>508</v>
      </c>
      <c r="B322" s="48">
        <v>4613</v>
      </c>
      <c r="C322" s="48">
        <f t="shared" si="12"/>
        <v>4843.6499999999996</v>
      </c>
      <c r="D322" s="48">
        <f t="shared" si="13"/>
        <v>5085.8324999999995</v>
      </c>
      <c r="E322" s="49" t="s">
        <v>509</v>
      </c>
      <c r="F322" s="50">
        <v>1.38</v>
      </c>
    </row>
    <row r="323" spans="1:6" ht="13.5" thickBot="1">
      <c r="A323" s="47" t="s">
        <v>669</v>
      </c>
      <c r="B323" s="48">
        <v>2601</v>
      </c>
      <c r="C323" s="48">
        <f t="shared" si="12"/>
        <v>2731.05</v>
      </c>
      <c r="D323" s="48">
        <f t="shared" si="13"/>
        <v>2867.6025</v>
      </c>
      <c r="E323" s="49" t="s">
        <v>651</v>
      </c>
      <c r="F323" s="50">
        <v>0.65</v>
      </c>
    </row>
    <row r="324" spans="1:6" ht="13.5" thickBot="1">
      <c r="A324" s="47" t="s">
        <v>650</v>
      </c>
      <c r="B324" s="48">
        <v>3185</v>
      </c>
      <c r="C324" s="48">
        <f t="shared" si="12"/>
        <v>3344.25</v>
      </c>
      <c r="D324" s="48">
        <f t="shared" si="13"/>
        <v>3511.4625000000001</v>
      </c>
      <c r="E324" s="49" t="s">
        <v>651</v>
      </c>
      <c r="F324" s="50">
        <v>0.65</v>
      </c>
    </row>
    <row r="325" spans="1:6" ht="13.5" thickBot="1">
      <c r="A325" s="47" t="s">
        <v>670</v>
      </c>
      <c r="B325" s="48">
        <v>2042</v>
      </c>
      <c r="C325" s="48">
        <f t="shared" si="12"/>
        <v>2144.1</v>
      </c>
      <c r="D325" s="48">
        <f t="shared" si="13"/>
        <v>2251.3049999999998</v>
      </c>
      <c r="E325" s="49" t="s">
        <v>513</v>
      </c>
      <c r="F325" s="50">
        <v>0.42</v>
      </c>
    </row>
    <row r="326" spans="1:6" ht="13.5" thickBot="1">
      <c r="A326" s="47" t="s">
        <v>512</v>
      </c>
      <c r="B326" s="48">
        <v>2048</v>
      </c>
      <c r="C326" s="48">
        <f t="shared" si="12"/>
        <v>2150.4</v>
      </c>
      <c r="D326" s="48">
        <f t="shared" si="13"/>
        <v>2257.92</v>
      </c>
      <c r="E326" s="49" t="s">
        <v>513</v>
      </c>
      <c r="F326" s="50">
        <v>0.42</v>
      </c>
    </row>
    <row r="327" spans="1:6" ht="13.5" thickBot="1">
      <c r="A327" s="47" t="s">
        <v>671</v>
      </c>
      <c r="B327" s="48">
        <v>3939</v>
      </c>
      <c r="C327" s="48">
        <f t="shared" si="12"/>
        <v>4135.95</v>
      </c>
      <c r="D327" s="48">
        <f t="shared" si="13"/>
        <v>4342.7474999999995</v>
      </c>
      <c r="E327" s="49" t="s">
        <v>515</v>
      </c>
      <c r="F327" s="50">
        <v>1.1499999999999999</v>
      </c>
    </row>
    <row r="328" spans="1:6" ht="13.5" thickBot="1">
      <c r="A328" s="47" t="s">
        <v>514</v>
      </c>
      <c r="B328" s="48">
        <v>3939</v>
      </c>
      <c r="C328" s="48">
        <f t="shared" si="12"/>
        <v>4135.95</v>
      </c>
      <c r="D328" s="48">
        <f t="shared" si="13"/>
        <v>4342.7474999999995</v>
      </c>
      <c r="E328" s="49" t="s">
        <v>515</v>
      </c>
      <c r="F328" s="50">
        <v>1.1499999999999999</v>
      </c>
    </row>
    <row r="329" spans="1:6" ht="13.5" thickBot="1">
      <c r="A329" s="47" t="s">
        <v>672</v>
      </c>
      <c r="B329" s="48">
        <v>2028</v>
      </c>
      <c r="C329" s="48">
        <f t="shared" si="12"/>
        <v>2129.4</v>
      </c>
      <c r="D329" s="48">
        <f t="shared" si="13"/>
        <v>2235.87</v>
      </c>
      <c r="E329" s="49" t="s">
        <v>609</v>
      </c>
      <c r="F329" s="50">
        <v>0.55000000000000004</v>
      </c>
    </row>
    <row r="330" spans="1:6" ht="13.5" thickBot="1">
      <c r="A330" s="47" t="s">
        <v>608</v>
      </c>
      <c r="B330" s="48">
        <v>2028</v>
      </c>
      <c r="C330" s="48">
        <f t="shared" si="12"/>
        <v>2129.4</v>
      </c>
      <c r="D330" s="48">
        <f t="shared" si="13"/>
        <v>2235.87</v>
      </c>
      <c r="E330" s="49" t="s">
        <v>609</v>
      </c>
      <c r="F330" s="50">
        <v>0.55000000000000004</v>
      </c>
    </row>
    <row r="331" spans="1:6" ht="13.5" thickBot="1">
      <c r="A331" s="47" t="s">
        <v>518</v>
      </c>
      <c r="B331" s="48">
        <v>3515</v>
      </c>
      <c r="C331" s="48">
        <f t="shared" ref="C331:C370" si="14">B331*0.05+B331</f>
        <v>3690.75</v>
      </c>
      <c r="D331" s="48">
        <f t="shared" si="13"/>
        <v>3875.2874999999999</v>
      </c>
      <c r="E331" s="49" t="s">
        <v>519</v>
      </c>
      <c r="F331" s="50">
        <v>0.93</v>
      </c>
    </row>
    <row r="332" spans="1:6" ht="13.5" thickBot="1">
      <c r="A332" s="63" t="s">
        <v>687</v>
      </c>
      <c r="B332" s="61"/>
      <c r="C332" s="48"/>
      <c r="D332" s="48"/>
      <c r="E332" s="64"/>
      <c r="F332" s="65"/>
    </row>
    <row r="333" spans="1:6" ht="13.5" thickBot="1">
      <c r="A333" s="47" t="s">
        <v>617</v>
      </c>
      <c r="B333" s="48">
        <v>6251</v>
      </c>
      <c r="C333" s="48">
        <f t="shared" si="14"/>
        <v>6563.55</v>
      </c>
      <c r="D333" s="48">
        <f>C333*0.1+C333</f>
        <v>7219.9050000000007</v>
      </c>
      <c r="E333" s="49" t="s">
        <v>618</v>
      </c>
      <c r="F333" s="50">
        <v>1.1499999999999999</v>
      </c>
    </row>
    <row r="334" spans="1:6" ht="13.5" thickBot="1">
      <c r="A334" s="47" t="s">
        <v>454</v>
      </c>
      <c r="B334" s="48">
        <v>9018</v>
      </c>
      <c r="C334" s="48">
        <f t="shared" si="14"/>
        <v>9468.9</v>
      </c>
      <c r="D334" s="48">
        <f t="shared" ref="D334:D346" si="15">C334*0.1+C334</f>
        <v>10415.789999999999</v>
      </c>
      <c r="E334" s="49" t="s">
        <v>455</v>
      </c>
      <c r="F334" s="50">
        <v>1.38</v>
      </c>
    </row>
    <row r="335" spans="1:6" ht="13.5" thickBot="1">
      <c r="A335" s="47" t="s">
        <v>678</v>
      </c>
      <c r="B335" s="48">
        <v>11378</v>
      </c>
      <c r="C335" s="48">
        <f t="shared" si="14"/>
        <v>11946.9</v>
      </c>
      <c r="D335" s="48">
        <f t="shared" si="15"/>
        <v>13141.59</v>
      </c>
      <c r="E335" s="49" t="s">
        <v>459</v>
      </c>
      <c r="F335" s="50">
        <v>1.6</v>
      </c>
    </row>
    <row r="336" spans="1:6" ht="13.5" thickBot="1">
      <c r="A336" s="47" t="s">
        <v>458</v>
      </c>
      <c r="B336" s="48">
        <v>11077</v>
      </c>
      <c r="C336" s="48">
        <f t="shared" si="14"/>
        <v>11630.85</v>
      </c>
      <c r="D336" s="48">
        <f t="shared" si="15"/>
        <v>12793.935000000001</v>
      </c>
      <c r="E336" s="49" t="s">
        <v>459</v>
      </c>
      <c r="F336" s="50">
        <v>1.6</v>
      </c>
    </row>
    <row r="337" spans="1:6" ht="13.5" thickBot="1">
      <c r="A337" s="47" t="s">
        <v>677</v>
      </c>
      <c r="B337" s="48">
        <v>13088</v>
      </c>
      <c r="C337" s="48">
        <f t="shared" si="14"/>
        <v>13742.4</v>
      </c>
      <c r="D337" s="48">
        <f t="shared" si="15"/>
        <v>15116.64</v>
      </c>
      <c r="E337" s="49" t="s">
        <v>463</v>
      </c>
      <c r="F337" s="50">
        <v>1.83</v>
      </c>
    </row>
    <row r="338" spans="1:6" ht="13.5" thickBot="1">
      <c r="A338" s="47" t="s">
        <v>462</v>
      </c>
      <c r="B338" s="48">
        <v>11474</v>
      </c>
      <c r="C338" s="48">
        <f t="shared" si="14"/>
        <v>12047.7</v>
      </c>
      <c r="D338" s="48">
        <f t="shared" si="15"/>
        <v>13252.470000000001</v>
      </c>
      <c r="E338" s="49" t="s">
        <v>463</v>
      </c>
      <c r="F338" s="50">
        <v>1.83</v>
      </c>
    </row>
    <row r="339" spans="1:6" ht="13.5" thickBot="1">
      <c r="A339" s="47" t="s">
        <v>676</v>
      </c>
      <c r="B339" s="48">
        <v>13928</v>
      </c>
      <c r="C339" s="48">
        <f t="shared" si="14"/>
        <v>14624.4</v>
      </c>
      <c r="D339" s="48">
        <f t="shared" si="15"/>
        <v>16086.84</v>
      </c>
      <c r="E339" s="49" t="s">
        <v>467</v>
      </c>
      <c r="F339" s="50">
        <v>2.0499999999999998</v>
      </c>
    </row>
    <row r="340" spans="1:6" ht="13.5" thickBot="1">
      <c r="A340" s="47" t="s">
        <v>466</v>
      </c>
      <c r="B340" s="134">
        <v>13284</v>
      </c>
      <c r="C340" s="48">
        <v>15721</v>
      </c>
      <c r="D340" s="48">
        <f t="shared" si="15"/>
        <v>17293.099999999999</v>
      </c>
      <c r="E340" s="49" t="s">
        <v>467</v>
      </c>
      <c r="F340" s="50">
        <v>2.0499999999999998</v>
      </c>
    </row>
    <row r="341" spans="1:6" ht="13.5" thickBot="1">
      <c r="A341" s="47" t="s">
        <v>675</v>
      </c>
      <c r="B341" s="48">
        <v>15832</v>
      </c>
      <c r="C341" s="48">
        <f t="shared" si="14"/>
        <v>16623.599999999999</v>
      </c>
      <c r="D341" s="48">
        <f t="shared" si="15"/>
        <v>18285.96</v>
      </c>
      <c r="E341" s="49" t="s">
        <v>471</v>
      </c>
      <c r="F341" s="50">
        <v>2.2800000000000002</v>
      </c>
    </row>
    <row r="342" spans="1:6" ht="13.5" thickBot="1">
      <c r="A342" s="47" t="s">
        <v>470</v>
      </c>
      <c r="B342" s="134">
        <v>14343</v>
      </c>
      <c r="C342" s="48">
        <v>17400</v>
      </c>
      <c r="D342" s="48">
        <f t="shared" si="15"/>
        <v>19140</v>
      </c>
      <c r="E342" s="49" t="s">
        <v>471</v>
      </c>
      <c r="F342" s="50">
        <v>2.2800000000000002</v>
      </c>
    </row>
    <row r="343" spans="1:6" ht="13.5" thickBot="1">
      <c r="A343" s="47" t="s">
        <v>674</v>
      </c>
      <c r="B343" s="48">
        <v>16883</v>
      </c>
      <c r="C343" s="48">
        <f t="shared" si="14"/>
        <v>17727.150000000001</v>
      </c>
      <c r="D343" s="48">
        <f t="shared" si="15"/>
        <v>19499.865000000002</v>
      </c>
      <c r="E343" s="49" t="s">
        <v>620</v>
      </c>
      <c r="F343" s="50">
        <v>2.5</v>
      </c>
    </row>
    <row r="344" spans="1:6" ht="13.5" thickBot="1">
      <c r="A344" s="47" t="s">
        <v>619</v>
      </c>
      <c r="B344" s="134">
        <v>14826</v>
      </c>
      <c r="C344" s="48">
        <v>18418</v>
      </c>
      <c r="D344" s="48">
        <f t="shared" si="15"/>
        <v>20259.8</v>
      </c>
      <c r="E344" s="49" t="s">
        <v>620</v>
      </c>
      <c r="F344" s="50">
        <v>2.5</v>
      </c>
    </row>
    <row r="345" spans="1:6" ht="13.5" thickBot="1">
      <c r="A345" s="47" t="s">
        <v>673</v>
      </c>
      <c r="B345" s="48">
        <v>18510</v>
      </c>
      <c r="C345" s="48">
        <f t="shared" si="14"/>
        <v>19435.5</v>
      </c>
      <c r="D345" s="48">
        <f t="shared" si="15"/>
        <v>21379.05</v>
      </c>
      <c r="E345" s="49" t="s">
        <v>621</v>
      </c>
      <c r="F345" s="50">
        <v>2.73</v>
      </c>
    </row>
    <row r="346" spans="1:6" ht="13.5" thickBot="1">
      <c r="A346" s="47" t="s">
        <v>474</v>
      </c>
      <c r="B346" s="134">
        <v>17302</v>
      </c>
      <c r="C346" s="48">
        <v>20400</v>
      </c>
      <c r="D346" s="48">
        <f t="shared" si="15"/>
        <v>22440</v>
      </c>
      <c r="E346" s="49" t="s">
        <v>621</v>
      </c>
      <c r="F346" s="50">
        <v>2.73</v>
      </c>
    </row>
    <row r="347" spans="1:6" ht="13.5" thickBot="1">
      <c r="A347" s="44" t="s">
        <v>705</v>
      </c>
      <c r="B347" s="61"/>
      <c r="C347" s="48"/>
      <c r="D347" s="48"/>
      <c r="E347" s="45"/>
      <c r="F347" s="62"/>
    </row>
    <row r="348" spans="1:6" ht="13.5" thickBot="1">
      <c r="A348" s="47" t="s">
        <v>404</v>
      </c>
      <c r="B348" s="48">
        <v>4309</v>
      </c>
      <c r="C348" s="48">
        <v>4309</v>
      </c>
      <c r="D348" s="48">
        <f>C348*0.15+C348</f>
        <v>4955.3500000000004</v>
      </c>
      <c r="E348" s="49" t="s">
        <v>405</v>
      </c>
      <c r="F348" s="50">
        <v>1.96</v>
      </c>
    </row>
    <row r="349" spans="1:6" ht="13.5" thickBot="1">
      <c r="A349" s="47" t="s">
        <v>408</v>
      </c>
      <c r="B349" s="48">
        <v>2356</v>
      </c>
      <c r="C349" s="48">
        <v>2356</v>
      </c>
      <c r="D349" s="48">
        <f t="shared" ref="D349:D363" si="16">C349*0.15+C349</f>
        <v>2709.4</v>
      </c>
      <c r="E349" s="49" t="s">
        <v>409</v>
      </c>
      <c r="F349" s="50">
        <v>0.96</v>
      </c>
    </row>
    <row r="350" spans="1:6" ht="13.5" thickBot="1">
      <c r="A350" s="47" t="s">
        <v>411</v>
      </c>
      <c r="B350" s="48">
        <v>1286</v>
      </c>
      <c r="C350" s="48">
        <v>1286</v>
      </c>
      <c r="D350" s="48">
        <f t="shared" si="16"/>
        <v>1478.9</v>
      </c>
      <c r="E350" s="49" t="s">
        <v>412</v>
      </c>
      <c r="F350" s="50">
        <v>0.46</v>
      </c>
    </row>
    <row r="351" spans="1:6" ht="13.5" thickBot="1">
      <c r="A351" s="47" t="s">
        <v>415</v>
      </c>
      <c r="B351" s="48">
        <v>1938</v>
      </c>
      <c r="C351" s="48">
        <v>1938</v>
      </c>
      <c r="D351" s="48">
        <f t="shared" si="16"/>
        <v>2228.6999999999998</v>
      </c>
      <c r="E351" s="49" t="s">
        <v>416</v>
      </c>
      <c r="F351" s="50">
        <v>0.7</v>
      </c>
    </row>
    <row r="352" spans="1:6" ht="13.5" thickBot="1">
      <c r="A352" s="47" t="s">
        <v>417</v>
      </c>
      <c r="B352" s="48">
        <v>3772</v>
      </c>
      <c r="C352" s="48">
        <v>3772</v>
      </c>
      <c r="D352" s="48">
        <f t="shared" si="16"/>
        <v>4337.8</v>
      </c>
      <c r="E352" s="49" t="s">
        <v>418</v>
      </c>
      <c r="F352" s="50">
        <v>1.63</v>
      </c>
    </row>
    <row r="353" spans="1:6" ht="13.5" thickBot="1">
      <c r="A353" s="47" t="s">
        <v>420</v>
      </c>
      <c r="B353" s="48">
        <v>2087</v>
      </c>
      <c r="C353" s="48">
        <v>2087</v>
      </c>
      <c r="D353" s="48">
        <f t="shared" si="16"/>
        <v>2400.0500000000002</v>
      </c>
      <c r="E353" s="49" t="s">
        <v>421</v>
      </c>
      <c r="F353" s="50">
        <v>0.79</v>
      </c>
    </row>
    <row r="354" spans="1:6" ht="13.5" thickBot="1">
      <c r="A354" s="47" t="s">
        <v>423</v>
      </c>
      <c r="B354" s="48">
        <v>1112</v>
      </c>
      <c r="C354" s="48">
        <v>1112</v>
      </c>
      <c r="D354" s="48">
        <f t="shared" si="16"/>
        <v>1278.8</v>
      </c>
      <c r="E354" s="49" t="s">
        <v>424</v>
      </c>
      <c r="F354" s="50">
        <v>0.38</v>
      </c>
    </row>
    <row r="355" spans="1:6" ht="13.5" thickBot="1">
      <c r="A355" s="47" t="s">
        <v>425</v>
      </c>
      <c r="B355" s="48">
        <v>1658</v>
      </c>
      <c r="C355" s="48">
        <v>1658</v>
      </c>
      <c r="D355" s="48">
        <f t="shared" si="16"/>
        <v>1906.7</v>
      </c>
      <c r="E355" s="49" t="s">
        <v>426</v>
      </c>
      <c r="F355" s="50">
        <v>0.59</v>
      </c>
    </row>
    <row r="356" spans="1:6" ht="13.5" thickBot="1">
      <c r="A356" s="47" t="s">
        <v>429</v>
      </c>
      <c r="B356" s="48">
        <v>2920</v>
      </c>
      <c r="C356" s="48">
        <v>2920</v>
      </c>
      <c r="D356" s="48">
        <f t="shared" si="16"/>
        <v>3358</v>
      </c>
      <c r="E356" s="49" t="s">
        <v>430</v>
      </c>
      <c r="F356" s="50">
        <v>1.3</v>
      </c>
    </row>
    <row r="357" spans="1:6" ht="13.5" thickBot="1">
      <c r="A357" s="47" t="s">
        <v>433</v>
      </c>
      <c r="B357" s="48">
        <v>1675</v>
      </c>
      <c r="C357" s="48">
        <v>1675</v>
      </c>
      <c r="D357" s="48">
        <f t="shared" si="16"/>
        <v>1926.25</v>
      </c>
      <c r="E357" s="49" t="s">
        <v>434</v>
      </c>
      <c r="F357" s="50">
        <v>0.64</v>
      </c>
    </row>
    <row r="358" spans="1:6" ht="13.5" thickBot="1">
      <c r="A358" s="47" t="s">
        <v>449</v>
      </c>
      <c r="B358" s="48">
        <v>931</v>
      </c>
      <c r="C358" s="48">
        <v>931</v>
      </c>
      <c r="D358" s="48">
        <f t="shared" si="16"/>
        <v>1070.6500000000001</v>
      </c>
      <c r="E358" s="49" t="s">
        <v>450</v>
      </c>
      <c r="F358" s="50">
        <v>0.32</v>
      </c>
    </row>
    <row r="359" spans="1:6" ht="13.5" thickBot="1">
      <c r="A359" s="47" t="s">
        <v>435</v>
      </c>
      <c r="B359" s="48">
        <v>1168</v>
      </c>
      <c r="C359" s="48">
        <v>1168</v>
      </c>
      <c r="D359" s="48">
        <f t="shared" si="16"/>
        <v>1343.2</v>
      </c>
      <c r="E359" s="49" t="s">
        <v>436</v>
      </c>
      <c r="F359" s="50">
        <v>0.47</v>
      </c>
    </row>
    <row r="360" spans="1:6" ht="13.5" thickBot="1">
      <c r="A360" s="47" t="s">
        <v>600</v>
      </c>
      <c r="B360" s="48">
        <v>1068</v>
      </c>
      <c r="C360" s="48">
        <v>1068</v>
      </c>
      <c r="D360" s="48">
        <f t="shared" si="16"/>
        <v>1228.2</v>
      </c>
      <c r="E360" s="49" t="s">
        <v>601</v>
      </c>
      <c r="F360" s="50">
        <v>0.22</v>
      </c>
    </row>
    <row r="361" spans="1:6" ht="13.5" thickBot="1">
      <c r="A361" s="47" t="s">
        <v>439</v>
      </c>
      <c r="B361" s="48">
        <v>2293</v>
      </c>
      <c r="C361" s="48">
        <v>2293</v>
      </c>
      <c r="D361" s="48">
        <f t="shared" si="16"/>
        <v>2636.95</v>
      </c>
      <c r="E361" s="49" t="s">
        <v>440</v>
      </c>
      <c r="F361" s="50">
        <v>0.97</v>
      </c>
    </row>
    <row r="362" spans="1:6" ht="13.5" thickBot="1">
      <c r="A362" s="47" t="s">
        <v>443</v>
      </c>
      <c r="B362" s="48">
        <v>1310</v>
      </c>
      <c r="C362" s="48">
        <v>1310</v>
      </c>
      <c r="D362" s="48">
        <f t="shared" si="16"/>
        <v>1506.5</v>
      </c>
      <c r="E362" s="49" t="s">
        <v>444</v>
      </c>
      <c r="F362" s="50">
        <v>0.48</v>
      </c>
    </row>
    <row r="363" spans="1:6" ht="13.5" thickBot="1">
      <c r="A363" s="47" t="s">
        <v>445</v>
      </c>
      <c r="B363" s="48">
        <v>898</v>
      </c>
      <c r="C363" s="48">
        <v>898</v>
      </c>
      <c r="D363" s="48">
        <f t="shared" si="16"/>
        <v>1032.7</v>
      </c>
      <c r="E363" s="49" t="s">
        <v>446</v>
      </c>
      <c r="F363" s="50">
        <v>0.35</v>
      </c>
    </row>
    <row r="364" spans="1:6" ht="13.5" thickBot="1">
      <c r="A364" s="63" t="s">
        <v>706</v>
      </c>
      <c r="B364" s="61"/>
      <c r="C364" s="48"/>
      <c r="D364" s="61"/>
      <c r="E364" s="64"/>
      <c r="F364" s="65"/>
    </row>
    <row r="365" spans="1:6" ht="13.5" thickBot="1">
      <c r="A365" s="47" t="s">
        <v>644</v>
      </c>
      <c r="B365" s="48">
        <v>8874</v>
      </c>
      <c r="C365" s="48">
        <v>8874</v>
      </c>
      <c r="D365" s="48">
        <f t="shared" ref="D365:D371" si="17">C365</f>
        <v>8874</v>
      </c>
      <c r="E365" s="49" t="s">
        <v>649</v>
      </c>
      <c r="F365" s="50">
        <v>2.1</v>
      </c>
    </row>
    <row r="366" spans="1:6" ht="13.5" thickBot="1">
      <c r="A366" s="47" t="s">
        <v>645</v>
      </c>
      <c r="B366" s="48">
        <v>14253</v>
      </c>
      <c r="C366" s="48">
        <v>14253</v>
      </c>
      <c r="D366" s="48">
        <f t="shared" si="17"/>
        <v>14253</v>
      </c>
      <c r="E366" s="49" t="s">
        <v>647</v>
      </c>
      <c r="F366" s="50">
        <v>4.25</v>
      </c>
    </row>
    <row r="367" spans="1:6" ht="13.5" thickBot="1">
      <c r="A367" s="47" t="s">
        <v>646</v>
      </c>
      <c r="B367" s="48">
        <v>18611</v>
      </c>
      <c r="C367" s="48">
        <v>18611</v>
      </c>
      <c r="D367" s="48">
        <f t="shared" si="17"/>
        <v>18611</v>
      </c>
      <c r="E367" s="49" t="s">
        <v>648</v>
      </c>
      <c r="F367" s="50">
        <v>5.3</v>
      </c>
    </row>
    <row r="368" spans="1:6" ht="13.5" thickBot="1">
      <c r="A368" s="63" t="s">
        <v>707</v>
      </c>
      <c r="B368" s="61"/>
      <c r="C368" s="48"/>
      <c r="D368" s="48"/>
      <c r="E368" s="64"/>
      <c r="F368" s="65"/>
    </row>
    <row r="369" spans="1:6" ht="13.5" thickBot="1">
      <c r="A369" s="47" t="s">
        <v>679</v>
      </c>
      <c r="B369" s="48">
        <v>30257</v>
      </c>
      <c r="C369" s="48">
        <v>30257</v>
      </c>
      <c r="D369" s="48">
        <f t="shared" si="17"/>
        <v>30257</v>
      </c>
      <c r="E369" s="49" t="s">
        <v>684</v>
      </c>
      <c r="F369" s="50">
        <v>2.35</v>
      </c>
    </row>
    <row r="370" spans="1:6" ht="13.5" hidden="1" thickBot="1">
      <c r="A370" s="47" t="s">
        <v>680</v>
      </c>
      <c r="B370" s="48"/>
      <c r="C370" s="48">
        <f t="shared" si="14"/>
        <v>0</v>
      </c>
      <c r="D370" s="48">
        <f t="shared" si="17"/>
        <v>0</v>
      </c>
      <c r="E370" s="49" t="s">
        <v>683</v>
      </c>
      <c r="F370" s="50">
        <v>2.5499999999999998</v>
      </c>
    </row>
    <row r="371" spans="1:6" ht="13.5" thickBot="1">
      <c r="A371" s="47" t="s">
        <v>681</v>
      </c>
      <c r="B371" s="48">
        <v>44547</v>
      </c>
      <c r="C371" s="48">
        <v>44547</v>
      </c>
      <c r="D371" s="48">
        <f t="shared" si="17"/>
        <v>44547</v>
      </c>
      <c r="E371" s="49" t="s">
        <v>683</v>
      </c>
      <c r="F371" s="50">
        <v>2.5499999999999998</v>
      </c>
    </row>
  </sheetData>
  <mergeCells count="7">
    <mergeCell ref="F1:F5"/>
    <mergeCell ref="A8:A10"/>
    <mergeCell ref="B8:B10"/>
    <mergeCell ref="E8:E10"/>
    <mergeCell ref="F8:F10"/>
    <mergeCell ref="C8:C10"/>
    <mergeCell ref="D8:D10"/>
  </mergeCells>
  <pageMargins left="0.70866141732283472" right="0.70866141732283472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77"/>
  <sheetViews>
    <sheetView workbookViewId="0">
      <selection activeCell="I13" sqref="I13"/>
    </sheetView>
  </sheetViews>
  <sheetFormatPr defaultRowHeight="12.75"/>
  <cols>
    <col min="1" max="1" width="30.140625" customWidth="1"/>
    <col min="2" max="3" width="19.140625" hidden="1" customWidth="1"/>
    <col min="4" max="4" width="19.140625" customWidth="1"/>
    <col min="5" max="5" width="17.140625" customWidth="1"/>
    <col min="6" max="6" width="26" customWidth="1"/>
  </cols>
  <sheetData>
    <row r="1" spans="1:6">
      <c r="A1" s="1"/>
      <c r="B1" s="2"/>
      <c r="C1" s="2"/>
      <c r="D1" s="2"/>
      <c r="E1" s="3"/>
      <c r="F1" s="201" t="s">
        <v>810</v>
      </c>
    </row>
    <row r="2" spans="1:6" ht="15.75">
      <c r="A2" s="5"/>
      <c r="B2" s="6"/>
      <c r="C2" s="6"/>
      <c r="D2" s="6"/>
      <c r="E2" s="46"/>
      <c r="F2" s="191"/>
    </row>
    <row r="3" spans="1:6">
      <c r="A3" s="5"/>
      <c r="B3" s="6"/>
      <c r="C3" s="6"/>
      <c r="D3" s="6"/>
      <c r="E3" s="7"/>
      <c r="F3" s="191"/>
    </row>
    <row r="4" spans="1:6">
      <c r="A4" s="8"/>
      <c r="B4" s="9"/>
      <c r="C4" s="9"/>
      <c r="D4" s="9"/>
      <c r="E4" s="7"/>
      <c r="F4" s="191"/>
    </row>
    <row r="5" spans="1:6" ht="23.25">
      <c r="A5" s="8"/>
      <c r="B5" s="10"/>
      <c r="C5" s="10"/>
      <c r="D5" s="10"/>
      <c r="E5" s="11"/>
      <c r="F5" s="191"/>
    </row>
    <row r="6" spans="1:6" ht="23.25">
      <c r="A6" s="8"/>
      <c r="B6" s="10"/>
      <c r="C6" s="10"/>
      <c r="D6" s="10"/>
      <c r="E6" s="11"/>
      <c r="F6" s="12"/>
    </row>
    <row r="7" spans="1:6" ht="23.25">
      <c r="A7" s="8"/>
      <c r="B7" s="10"/>
      <c r="C7" s="10"/>
      <c r="D7" s="10"/>
      <c r="E7" s="11"/>
      <c r="F7" s="12"/>
    </row>
    <row r="8" spans="1:6" ht="24" thickBot="1">
      <c r="A8" s="8"/>
      <c r="B8" s="10"/>
      <c r="C8" s="10"/>
      <c r="D8" s="10"/>
      <c r="E8" s="11"/>
      <c r="F8" s="12"/>
    </row>
    <row r="9" spans="1:6" ht="14.25" customHeight="1" thickTop="1" thickBot="1">
      <c r="A9" s="202" t="s">
        <v>0</v>
      </c>
      <c r="B9" s="208" t="s">
        <v>709</v>
      </c>
      <c r="C9" s="208" t="s">
        <v>709</v>
      </c>
      <c r="D9" s="208" t="s">
        <v>709</v>
      </c>
      <c r="E9" s="202" t="s">
        <v>2</v>
      </c>
      <c r="F9" s="203" t="s">
        <v>710</v>
      </c>
    </row>
    <row r="10" spans="1:6" ht="14.25" thickTop="1" thickBot="1">
      <c r="A10" s="202"/>
      <c r="B10" s="208"/>
      <c r="C10" s="208"/>
      <c r="D10" s="208"/>
      <c r="E10" s="202"/>
      <c r="F10" s="203"/>
    </row>
    <row r="11" spans="1:6" ht="14.25" thickTop="1" thickBot="1">
      <c r="A11" s="202"/>
      <c r="B11" s="208"/>
      <c r="C11" s="208"/>
      <c r="D11" s="208"/>
      <c r="E11" s="202"/>
      <c r="F11" s="203"/>
    </row>
    <row r="12" spans="1:6" ht="15" customHeight="1" thickTop="1" thickBot="1">
      <c r="A12" s="204" t="s">
        <v>711</v>
      </c>
      <c r="B12" s="205"/>
      <c r="C12" s="205"/>
      <c r="D12" s="205"/>
      <c r="E12" s="205"/>
      <c r="F12" s="206"/>
    </row>
    <row r="13" spans="1:6" ht="15" customHeight="1" thickTop="1">
      <c r="A13" s="66" t="s">
        <v>712</v>
      </c>
      <c r="B13" s="117">
        <v>34200</v>
      </c>
      <c r="C13" s="130">
        <f>B13*0.05+B13</f>
        <v>35910</v>
      </c>
      <c r="D13" s="130">
        <f>C13*0.1+C13</f>
        <v>39501</v>
      </c>
      <c r="E13" s="124" t="s">
        <v>713</v>
      </c>
      <c r="F13" s="67">
        <v>4.25</v>
      </c>
    </row>
    <row r="14" spans="1:6" ht="15" customHeight="1">
      <c r="A14" s="68" t="s">
        <v>714</v>
      </c>
      <c r="B14" s="118">
        <v>33929</v>
      </c>
      <c r="C14" s="129">
        <f t="shared" ref="C14:C77" si="0">B14*0.05+B14</f>
        <v>35625.449999999997</v>
      </c>
      <c r="D14" s="130">
        <f t="shared" ref="D14:D77" si="1">C14*0.1+C14</f>
        <v>39187.994999999995</v>
      </c>
      <c r="E14" s="125" t="s">
        <v>715</v>
      </c>
      <c r="F14" s="69">
        <v>4.2</v>
      </c>
    </row>
    <row r="15" spans="1:6" ht="15" customHeight="1">
      <c r="A15" s="68" t="s">
        <v>716</v>
      </c>
      <c r="B15" s="118">
        <v>33692</v>
      </c>
      <c r="C15" s="129">
        <f t="shared" si="0"/>
        <v>35376.6</v>
      </c>
      <c r="D15" s="130">
        <f t="shared" si="1"/>
        <v>38914.259999999995</v>
      </c>
      <c r="E15" s="125" t="s">
        <v>717</v>
      </c>
      <c r="F15" s="69">
        <v>4.1500000000000004</v>
      </c>
    </row>
    <row r="16" spans="1:6" ht="15" customHeight="1">
      <c r="A16" s="68" t="s">
        <v>718</v>
      </c>
      <c r="B16" s="118">
        <v>33454</v>
      </c>
      <c r="C16" s="129">
        <f t="shared" si="0"/>
        <v>35126.699999999997</v>
      </c>
      <c r="D16" s="130">
        <f t="shared" si="1"/>
        <v>38639.369999999995</v>
      </c>
      <c r="E16" s="125" t="s">
        <v>719</v>
      </c>
      <c r="F16" s="69">
        <v>4.0999999999999996</v>
      </c>
    </row>
    <row r="17" spans="1:6" ht="15" customHeight="1">
      <c r="A17" s="68" t="s">
        <v>720</v>
      </c>
      <c r="B17" s="118">
        <v>33217</v>
      </c>
      <c r="C17" s="129">
        <f t="shared" si="0"/>
        <v>34877.85</v>
      </c>
      <c r="D17" s="130">
        <f t="shared" si="1"/>
        <v>38365.634999999995</v>
      </c>
      <c r="E17" s="125" t="s">
        <v>721</v>
      </c>
      <c r="F17" s="69">
        <v>4.05</v>
      </c>
    </row>
    <row r="18" spans="1:6" ht="15" customHeight="1">
      <c r="A18" s="68" t="s">
        <v>722</v>
      </c>
      <c r="B18" s="118">
        <v>32979</v>
      </c>
      <c r="C18" s="129">
        <f t="shared" si="0"/>
        <v>34627.949999999997</v>
      </c>
      <c r="D18" s="130">
        <f t="shared" si="1"/>
        <v>38090.744999999995</v>
      </c>
      <c r="E18" s="125" t="s">
        <v>723</v>
      </c>
      <c r="F18" s="69">
        <v>4.03</v>
      </c>
    </row>
    <row r="19" spans="1:6" ht="15" customHeight="1">
      <c r="A19" s="68" t="s">
        <v>724</v>
      </c>
      <c r="B19" s="118">
        <v>32742</v>
      </c>
      <c r="C19" s="129">
        <f t="shared" si="0"/>
        <v>34379.1</v>
      </c>
      <c r="D19" s="130">
        <f t="shared" si="1"/>
        <v>37817.009999999995</v>
      </c>
      <c r="E19" s="125" t="s">
        <v>725</v>
      </c>
      <c r="F19" s="69">
        <v>3.98</v>
      </c>
    </row>
    <row r="20" spans="1:6" ht="15" customHeight="1">
      <c r="A20" s="68" t="s">
        <v>726</v>
      </c>
      <c r="B20" s="118">
        <v>32504</v>
      </c>
      <c r="C20" s="129">
        <f t="shared" si="0"/>
        <v>34129.199999999997</v>
      </c>
      <c r="D20" s="130">
        <f t="shared" si="1"/>
        <v>37542.119999999995</v>
      </c>
      <c r="E20" s="125" t="s">
        <v>727</v>
      </c>
      <c r="F20" s="69">
        <v>3.93</v>
      </c>
    </row>
    <row r="21" spans="1:6" ht="15" customHeight="1">
      <c r="A21" s="68" t="s">
        <v>728</v>
      </c>
      <c r="B21" s="118">
        <v>32267</v>
      </c>
      <c r="C21" s="129">
        <f t="shared" si="0"/>
        <v>33880.35</v>
      </c>
      <c r="D21" s="130">
        <f t="shared" si="1"/>
        <v>37268.384999999995</v>
      </c>
      <c r="E21" s="125" t="s">
        <v>729</v>
      </c>
      <c r="F21" s="69">
        <v>3.88</v>
      </c>
    </row>
    <row r="22" spans="1:6" ht="15" customHeight="1">
      <c r="A22" s="68" t="s">
        <v>730</v>
      </c>
      <c r="B22" s="118">
        <v>32029</v>
      </c>
      <c r="C22" s="129">
        <f t="shared" si="0"/>
        <v>33630.449999999997</v>
      </c>
      <c r="D22" s="130">
        <f t="shared" si="1"/>
        <v>36993.494999999995</v>
      </c>
      <c r="E22" s="125" t="s">
        <v>731</v>
      </c>
      <c r="F22" s="69">
        <v>3.83</v>
      </c>
    </row>
    <row r="23" spans="1:6" ht="15" customHeight="1">
      <c r="A23" s="68" t="s">
        <v>732</v>
      </c>
      <c r="B23" s="118">
        <v>31792</v>
      </c>
      <c r="C23" s="129">
        <f t="shared" si="0"/>
        <v>33381.599999999999</v>
      </c>
      <c r="D23" s="130">
        <f t="shared" si="1"/>
        <v>36719.759999999995</v>
      </c>
      <c r="E23" s="125" t="s">
        <v>733</v>
      </c>
      <c r="F23" s="69">
        <v>3.78</v>
      </c>
    </row>
    <row r="24" spans="1:6" ht="15" customHeight="1">
      <c r="A24" s="68" t="s">
        <v>734</v>
      </c>
      <c r="B24" s="118">
        <v>31554</v>
      </c>
      <c r="C24" s="129">
        <f t="shared" si="0"/>
        <v>33131.699999999997</v>
      </c>
      <c r="D24" s="130">
        <f t="shared" si="1"/>
        <v>36444.869999999995</v>
      </c>
      <c r="E24" s="125" t="s">
        <v>735</v>
      </c>
      <c r="F24" s="69">
        <v>3.73</v>
      </c>
    </row>
    <row r="25" spans="1:6" ht="15" customHeight="1">
      <c r="A25" s="68" t="s">
        <v>736</v>
      </c>
      <c r="B25" s="118">
        <v>31317</v>
      </c>
      <c r="C25" s="129">
        <f t="shared" si="0"/>
        <v>32882.85</v>
      </c>
      <c r="D25" s="130">
        <f t="shared" si="1"/>
        <v>36171.134999999995</v>
      </c>
      <c r="E25" s="125" t="s">
        <v>737</v>
      </c>
      <c r="F25" s="69">
        <v>3.68</v>
      </c>
    </row>
    <row r="26" spans="1:6" ht="15" customHeight="1">
      <c r="A26" s="68" t="s">
        <v>738</v>
      </c>
      <c r="B26" s="118">
        <v>31079</v>
      </c>
      <c r="C26" s="129">
        <f t="shared" si="0"/>
        <v>32632.95</v>
      </c>
      <c r="D26" s="130">
        <f t="shared" si="1"/>
        <v>35896.245000000003</v>
      </c>
      <c r="E26" s="125" t="s">
        <v>739</v>
      </c>
      <c r="F26" s="69">
        <v>3.65</v>
      </c>
    </row>
    <row r="27" spans="1:6" ht="15" customHeight="1">
      <c r="A27" s="68" t="s">
        <v>740</v>
      </c>
      <c r="B27" s="118">
        <v>30842</v>
      </c>
      <c r="C27" s="129">
        <f t="shared" si="0"/>
        <v>32384.1</v>
      </c>
      <c r="D27" s="130">
        <f t="shared" si="1"/>
        <v>35622.509999999995</v>
      </c>
      <c r="E27" s="125" t="s">
        <v>741</v>
      </c>
      <c r="F27" s="69">
        <v>3.6</v>
      </c>
    </row>
    <row r="28" spans="1:6" ht="15" customHeight="1">
      <c r="A28" s="68" t="s">
        <v>742</v>
      </c>
      <c r="B28" s="118">
        <v>30604</v>
      </c>
      <c r="C28" s="129">
        <f t="shared" si="0"/>
        <v>32134.2</v>
      </c>
      <c r="D28" s="130">
        <f t="shared" si="1"/>
        <v>35347.620000000003</v>
      </c>
      <c r="E28" s="125" t="s">
        <v>743</v>
      </c>
      <c r="F28" s="69">
        <v>3.55</v>
      </c>
    </row>
    <row r="29" spans="1:6" ht="15" customHeight="1">
      <c r="A29" s="68" t="s">
        <v>744</v>
      </c>
      <c r="B29" s="119">
        <v>30367</v>
      </c>
      <c r="C29" s="129">
        <f t="shared" si="0"/>
        <v>31885.35</v>
      </c>
      <c r="D29" s="129">
        <f t="shared" si="1"/>
        <v>35073.884999999995</v>
      </c>
      <c r="E29" s="125" t="s">
        <v>745</v>
      </c>
      <c r="F29" s="70">
        <v>3.5</v>
      </c>
    </row>
    <row r="30" spans="1:6" ht="15" customHeight="1" thickBot="1">
      <c r="A30" s="68" t="s">
        <v>746</v>
      </c>
      <c r="B30" s="120">
        <v>30129</v>
      </c>
      <c r="C30" s="129">
        <f t="shared" si="0"/>
        <v>31635.45</v>
      </c>
      <c r="D30" s="136">
        <f t="shared" si="1"/>
        <v>34798.995000000003</v>
      </c>
      <c r="E30" s="125" t="s">
        <v>747</v>
      </c>
      <c r="F30" s="71">
        <v>3.45</v>
      </c>
    </row>
    <row r="31" spans="1:6" ht="13.5" hidden="1" thickBot="1">
      <c r="A31" s="47" t="s">
        <v>71</v>
      </c>
      <c r="B31" s="121" t="e">
        <f>#REF!*0.05+#REF!</f>
        <v>#REF!</v>
      </c>
      <c r="C31" s="129" t="e">
        <f t="shared" si="0"/>
        <v>#REF!</v>
      </c>
      <c r="D31" s="130" t="e">
        <f t="shared" si="1"/>
        <v>#REF!</v>
      </c>
      <c r="E31" s="126" t="s">
        <v>72</v>
      </c>
      <c r="F31" s="50">
        <v>2.57</v>
      </c>
    </row>
    <row r="32" spans="1:6" ht="13.5" hidden="1" thickBot="1">
      <c r="A32" s="47" t="s">
        <v>75</v>
      </c>
      <c r="B32" s="121" t="e">
        <f>#REF!*0.05+#REF!</f>
        <v>#REF!</v>
      </c>
      <c r="C32" s="129" t="e">
        <f t="shared" si="0"/>
        <v>#REF!</v>
      </c>
      <c r="D32" s="130" t="e">
        <f t="shared" si="1"/>
        <v>#REF!</v>
      </c>
      <c r="E32" s="126" t="s">
        <v>76</v>
      </c>
      <c r="F32" s="50">
        <v>2.5249999999999999</v>
      </c>
    </row>
    <row r="33" spans="1:6" ht="13.5" hidden="1" thickBot="1">
      <c r="A33" s="47" t="s">
        <v>79</v>
      </c>
      <c r="B33" s="121" t="e">
        <f>#REF!*0.05+#REF!</f>
        <v>#REF!</v>
      </c>
      <c r="C33" s="129" t="e">
        <f t="shared" si="0"/>
        <v>#REF!</v>
      </c>
      <c r="D33" s="130" t="e">
        <f t="shared" si="1"/>
        <v>#REF!</v>
      </c>
      <c r="E33" s="126" t="s">
        <v>80</v>
      </c>
      <c r="F33" s="50">
        <v>2.48</v>
      </c>
    </row>
    <row r="34" spans="1:6" ht="13.5" hidden="1" thickBot="1">
      <c r="A34" s="47" t="s">
        <v>83</v>
      </c>
      <c r="B34" s="121" t="e">
        <f>#REF!*0.05+#REF!</f>
        <v>#REF!</v>
      </c>
      <c r="C34" s="129" t="e">
        <f t="shared" si="0"/>
        <v>#REF!</v>
      </c>
      <c r="D34" s="130" t="e">
        <f t="shared" si="1"/>
        <v>#REF!</v>
      </c>
      <c r="E34" s="126" t="s">
        <v>84</v>
      </c>
      <c r="F34" s="50">
        <v>2.4500000000000002</v>
      </c>
    </row>
    <row r="35" spans="1:6" ht="13.5" hidden="1" thickBot="1">
      <c r="A35" s="47" t="s">
        <v>87</v>
      </c>
      <c r="B35" s="121" t="e">
        <f>#REF!*0.05+#REF!</f>
        <v>#REF!</v>
      </c>
      <c r="C35" s="129" t="e">
        <f t="shared" si="0"/>
        <v>#REF!</v>
      </c>
      <c r="D35" s="130" t="e">
        <f t="shared" si="1"/>
        <v>#REF!</v>
      </c>
      <c r="E35" s="126" t="s">
        <v>88</v>
      </c>
      <c r="F35" s="50">
        <v>2.4</v>
      </c>
    </row>
    <row r="36" spans="1:6" ht="13.5" hidden="1" thickBot="1">
      <c r="A36" s="47" t="s">
        <v>91</v>
      </c>
      <c r="B36" s="121" t="e">
        <f>#REF!*0.05+#REF!</f>
        <v>#REF!</v>
      </c>
      <c r="C36" s="129" t="e">
        <f t="shared" si="0"/>
        <v>#REF!</v>
      </c>
      <c r="D36" s="130" t="e">
        <f t="shared" si="1"/>
        <v>#REF!</v>
      </c>
      <c r="E36" s="126" t="s">
        <v>92</v>
      </c>
      <c r="F36" s="50">
        <v>2.33</v>
      </c>
    </row>
    <row r="37" spans="1:6" ht="13.5" hidden="1" thickBot="1">
      <c r="A37" s="47" t="s">
        <v>95</v>
      </c>
      <c r="B37" s="121" t="e">
        <f>#REF!*0.05+#REF!</f>
        <v>#REF!</v>
      </c>
      <c r="C37" s="129" t="e">
        <f t="shared" si="0"/>
        <v>#REF!</v>
      </c>
      <c r="D37" s="130" t="e">
        <f t="shared" si="1"/>
        <v>#REF!</v>
      </c>
      <c r="E37" s="126" t="s">
        <v>96</v>
      </c>
      <c r="F37" s="50">
        <v>2.29</v>
      </c>
    </row>
    <row r="38" spans="1:6" ht="13.5" hidden="1" thickBot="1">
      <c r="A38" s="47" t="s">
        <v>99</v>
      </c>
      <c r="B38" s="121" t="e">
        <f>#REF!*0.05+#REF!</f>
        <v>#REF!</v>
      </c>
      <c r="C38" s="129" t="e">
        <f t="shared" si="0"/>
        <v>#REF!</v>
      </c>
      <c r="D38" s="130" t="e">
        <f t="shared" si="1"/>
        <v>#REF!</v>
      </c>
      <c r="E38" s="126" t="s">
        <v>100</v>
      </c>
      <c r="F38" s="50">
        <v>2.25</v>
      </c>
    </row>
    <row r="39" spans="1:6" ht="13.5" hidden="1" thickBot="1">
      <c r="A39" s="47" t="s">
        <v>103</v>
      </c>
      <c r="B39" s="121" t="e">
        <f>#REF!*0.05+#REF!</f>
        <v>#REF!</v>
      </c>
      <c r="C39" s="129" t="e">
        <f t="shared" si="0"/>
        <v>#REF!</v>
      </c>
      <c r="D39" s="130" t="e">
        <f t="shared" si="1"/>
        <v>#REF!</v>
      </c>
      <c r="E39" s="126" t="s">
        <v>104</v>
      </c>
      <c r="F39" s="50">
        <v>2.2000000000000002</v>
      </c>
    </row>
    <row r="40" spans="1:6" ht="13.5" hidden="1" thickBot="1">
      <c r="A40" s="47" t="s">
        <v>107</v>
      </c>
      <c r="B40" s="121" t="e">
        <f>#REF!*0.05+#REF!</f>
        <v>#REF!</v>
      </c>
      <c r="C40" s="129" t="e">
        <f t="shared" si="0"/>
        <v>#REF!</v>
      </c>
      <c r="D40" s="130" t="e">
        <f t="shared" si="1"/>
        <v>#REF!</v>
      </c>
      <c r="E40" s="126" t="s">
        <v>108</v>
      </c>
      <c r="F40" s="50">
        <v>2.15</v>
      </c>
    </row>
    <row r="41" spans="1:6" ht="13.5" hidden="1" thickBot="1">
      <c r="A41" s="47" t="s">
        <v>111</v>
      </c>
      <c r="B41" s="121" t="e">
        <f>#REF!*0.05+#REF!</f>
        <v>#REF!</v>
      </c>
      <c r="C41" s="129" t="e">
        <f t="shared" si="0"/>
        <v>#REF!</v>
      </c>
      <c r="D41" s="130" t="e">
        <f t="shared" si="1"/>
        <v>#REF!</v>
      </c>
      <c r="E41" s="126" t="s">
        <v>112</v>
      </c>
      <c r="F41" s="50">
        <v>2.1</v>
      </c>
    </row>
    <row r="42" spans="1:6" ht="13.5" hidden="1" thickBot="1">
      <c r="A42" s="47" t="s">
        <v>115</v>
      </c>
      <c r="B42" s="121" t="e">
        <f>#REF!*0.05+#REF!</f>
        <v>#REF!</v>
      </c>
      <c r="C42" s="129" t="e">
        <f t="shared" si="0"/>
        <v>#REF!</v>
      </c>
      <c r="D42" s="130" t="e">
        <f t="shared" si="1"/>
        <v>#REF!</v>
      </c>
      <c r="E42" s="126" t="s">
        <v>116</v>
      </c>
      <c r="F42" s="50">
        <v>2.06</v>
      </c>
    </row>
    <row r="43" spans="1:6" ht="13.5" hidden="1" thickBot="1">
      <c r="A43" s="47" t="s">
        <v>119</v>
      </c>
      <c r="B43" s="121" t="e">
        <f>#REF!*0.05+#REF!</f>
        <v>#REF!</v>
      </c>
      <c r="C43" s="129" t="e">
        <f t="shared" si="0"/>
        <v>#REF!</v>
      </c>
      <c r="D43" s="130" t="e">
        <f t="shared" si="1"/>
        <v>#REF!</v>
      </c>
      <c r="E43" s="126" t="s">
        <v>120</v>
      </c>
      <c r="F43" s="50">
        <v>2.02</v>
      </c>
    </row>
    <row r="44" spans="1:6" ht="13.5" hidden="1" thickBot="1">
      <c r="A44" s="47" t="s">
        <v>123</v>
      </c>
      <c r="B44" s="121" t="e">
        <f>#REF!*0.05+#REF!</f>
        <v>#REF!</v>
      </c>
      <c r="C44" s="129" t="e">
        <f t="shared" si="0"/>
        <v>#REF!</v>
      </c>
      <c r="D44" s="130" t="e">
        <f t="shared" si="1"/>
        <v>#REF!</v>
      </c>
      <c r="E44" s="126" t="s">
        <v>124</v>
      </c>
      <c r="F44" s="50">
        <v>1.98</v>
      </c>
    </row>
    <row r="45" spans="1:6" ht="13.5" hidden="1" thickBot="1">
      <c r="A45" s="47" t="s">
        <v>127</v>
      </c>
      <c r="B45" s="121" t="e">
        <f>#REF!*0.05+#REF!</f>
        <v>#REF!</v>
      </c>
      <c r="C45" s="129" t="e">
        <f t="shared" si="0"/>
        <v>#REF!</v>
      </c>
      <c r="D45" s="130" t="e">
        <f t="shared" si="1"/>
        <v>#REF!</v>
      </c>
      <c r="E45" s="126" t="s">
        <v>128</v>
      </c>
      <c r="F45" s="50">
        <v>1.9500000000000002</v>
      </c>
    </row>
    <row r="46" spans="1:6" ht="13.5" hidden="1" thickBot="1">
      <c r="A46" s="47" t="s">
        <v>131</v>
      </c>
      <c r="B46" s="121" t="e">
        <f>#REF!*0.05+#REF!</f>
        <v>#REF!</v>
      </c>
      <c r="C46" s="129" t="e">
        <f t="shared" si="0"/>
        <v>#REF!</v>
      </c>
      <c r="D46" s="130" t="e">
        <f t="shared" si="1"/>
        <v>#REF!</v>
      </c>
      <c r="E46" s="126" t="s">
        <v>132</v>
      </c>
      <c r="F46" s="50">
        <v>1.91</v>
      </c>
    </row>
    <row r="47" spans="1:6" ht="13.5" hidden="1" thickBot="1">
      <c r="A47" s="47" t="s">
        <v>135</v>
      </c>
      <c r="B47" s="121" t="e">
        <f>#REF!*0.05+#REF!</f>
        <v>#REF!</v>
      </c>
      <c r="C47" s="129" t="e">
        <f t="shared" si="0"/>
        <v>#REF!</v>
      </c>
      <c r="D47" s="130" t="e">
        <f t="shared" si="1"/>
        <v>#REF!</v>
      </c>
      <c r="E47" s="126" t="s">
        <v>136</v>
      </c>
      <c r="F47" s="50">
        <v>1.88</v>
      </c>
    </row>
    <row r="48" spans="1:6" ht="13.5" hidden="1" thickBot="1">
      <c r="A48" s="47" t="s">
        <v>139</v>
      </c>
      <c r="B48" s="121" t="e">
        <f>#REF!*0.05+#REF!</f>
        <v>#REF!</v>
      </c>
      <c r="C48" s="129" t="e">
        <f t="shared" si="0"/>
        <v>#REF!</v>
      </c>
      <c r="D48" s="130" t="e">
        <f t="shared" si="1"/>
        <v>#REF!</v>
      </c>
      <c r="E48" s="126" t="s">
        <v>140</v>
      </c>
      <c r="F48" s="50">
        <v>1.82</v>
      </c>
    </row>
    <row r="49" spans="1:6" ht="13.5" hidden="1" thickBot="1">
      <c r="A49" s="47" t="s">
        <v>143</v>
      </c>
      <c r="B49" s="121" t="e">
        <f>#REF!*0.05+#REF!</f>
        <v>#REF!</v>
      </c>
      <c r="C49" s="129" t="e">
        <f t="shared" si="0"/>
        <v>#REF!</v>
      </c>
      <c r="D49" s="130" t="e">
        <f t="shared" si="1"/>
        <v>#REF!</v>
      </c>
      <c r="E49" s="126" t="s">
        <v>144</v>
      </c>
      <c r="F49" s="50">
        <v>1.76</v>
      </c>
    </row>
    <row r="50" spans="1:6" ht="13.5" hidden="1" thickBot="1">
      <c r="A50" s="47" t="s">
        <v>147</v>
      </c>
      <c r="B50" s="121" t="e">
        <f>#REF!*0.05+#REF!</f>
        <v>#REF!</v>
      </c>
      <c r="C50" s="129" t="e">
        <f t="shared" si="0"/>
        <v>#REF!</v>
      </c>
      <c r="D50" s="130" t="e">
        <f t="shared" si="1"/>
        <v>#REF!</v>
      </c>
      <c r="E50" s="126" t="s">
        <v>148</v>
      </c>
      <c r="F50" s="50">
        <v>1.7000000000000002</v>
      </c>
    </row>
    <row r="51" spans="1:6" ht="13.5" hidden="1" thickBot="1">
      <c r="A51" s="47" t="s">
        <v>151</v>
      </c>
      <c r="B51" s="121" t="e">
        <f>#REF!*0.05+#REF!</f>
        <v>#REF!</v>
      </c>
      <c r="C51" s="129" t="e">
        <f t="shared" si="0"/>
        <v>#REF!</v>
      </c>
      <c r="D51" s="130" t="e">
        <f t="shared" si="1"/>
        <v>#REF!</v>
      </c>
      <c r="E51" s="126" t="s">
        <v>152</v>
      </c>
      <c r="F51" s="50">
        <v>1.65</v>
      </c>
    </row>
    <row r="52" spans="1:6" ht="13.5" hidden="1" thickBot="1">
      <c r="A52" s="47" t="s">
        <v>155</v>
      </c>
      <c r="B52" s="121" t="e">
        <f>#REF!*0.05+#REF!</f>
        <v>#REF!</v>
      </c>
      <c r="C52" s="129" t="e">
        <f t="shared" si="0"/>
        <v>#REF!</v>
      </c>
      <c r="D52" s="130" t="e">
        <f t="shared" si="1"/>
        <v>#REF!</v>
      </c>
      <c r="E52" s="126" t="s">
        <v>156</v>
      </c>
      <c r="F52" s="50">
        <v>1.6</v>
      </c>
    </row>
    <row r="53" spans="1:6" ht="13.5" hidden="1" thickBot="1">
      <c r="A53" s="47" t="s">
        <v>159</v>
      </c>
      <c r="B53" s="121" t="e">
        <f>#REF!*0.05+#REF!</f>
        <v>#REF!</v>
      </c>
      <c r="C53" s="129" t="e">
        <f t="shared" si="0"/>
        <v>#REF!</v>
      </c>
      <c r="D53" s="130" t="e">
        <f t="shared" si="1"/>
        <v>#REF!</v>
      </c>
      <c r="E53" s="126" t="s">
        <v>160</v>
      </c>
      <c r="F53" s="50">
        <v>1.55</v>
      </c>
    </row>
    <row r="54" spans="1:6" ht="13.5" hidden="1" thickBot="1">
      <c r="A54" s="47" t="s">
        <v>163</v>
      </c>
      <c r="B54" s="121" t="e">
        <f>#REF!*0.05+#REF!</f>
        <v>#REF!</v>
      </c>
      <c r="C54" s="129" t="e">
        <f t="shared" si="0"/>
        <v>#REF!</v>
      </c>
      <c r="D54" s="130" t="e">
        <f t="shared" si="1"/>
        <v>#REF!</v>
      </c>
      <c r="E54" s="126" t="s">
        <v>164</v>
      </c>
      <c r="F54" s="50">
        <v>1.5</v>
      </c>
    </row>
    <row r="55" spans="1:6" ht="13.5" hidden="1" thickBot="1">
      <c r="A55" s="47" t="s">
        <v>167</v>
      </c>
      <c r="B55" s="121" t="e">
        <f>#REF!*0.05+#REF!</f>
        <v>#REF!</v>
      </c>
      <c r="C55" s="129" t="e">
        <f t="shared" si="0"/>
        <v>#REF!</v>
      </c>
      <c r="D55" s="130" t="e">
        <f t="shared" si="1"/>
        <v>#REF!</v>
      </c>
      <c r="E55" s="126" t="s">
        <v>168</v>
      </c>
      <c r="F55" s="50">
        <v>1.48</v>
      </c>
    </row>
    <row r="56" spans="1:6" ht="13.5" hidden="1" thickBot="1">
      <c r="A56" s="47" t="s">
        <v>171</v>
      </c>
      <c r="B56" s="121" t="e">
        <f>#REF!*0.05+#REF!</f>
        <v>#REF!</v>
      </c>
      <c r="C56" s="129" t="e">
        <f t="shared" si="0"/>
        <v>#REF!</v>
      </c>
      <c r="D56" s="130" t="e">
        <f t="shared" si="1"/>
        <v>#REF!</v>
      </c>
      <c r="E56" s="126" t="s">
        <v>172</v>
      </c>
      <c r="F56" s="50">
        <v>1.42</v>
      </c>
    </row>
    <row r="57" spans="1:6" ht="13.5" hidden="1" thickBot="1">
      <c r="A57" s="47" t="s">
        <v>175</v>
      </c>
      <c r="B57" s="121" t="e">
        <f>#REF!*0.05+#REF!</f>
        <v>#REF!</v>
      </c>
      <c r="C57" s="129" t="e">
        <f t="shared" si="0"/>
        <v>#REF!</v>
      </c>
      <c r="D57" s="130" t="e">
        <f t="shared" si="1"/>
        <v>#REF!</v>
      </c>
      <c r="E57" s="126" t="s">
        <v>176</v>
      </c>
      <c r="F57" s="50">
        <v>1.38</v>
      </c>
    </row>
    <row r="58" spans="1:6" ht="13.5" hidden="1" thickBot="1">
      <c r="A58" s="47" t="s">
        <v>179</v>
      </c>
      <c r="B58" s="121" t="e">
        <f>#REF!*0.05+#REF!</f>
        <v>#REF!</v>
      </c>
      <c r="C58" s="129" t="e">
        <f t="shared" si="0"/>
        <v>#REF!</v>
      </c>
      <c r="D58" s="130" t="e">
        <f t="shared" si="1"/>
        <v>#REF!</v>
      </c>
      <c r="E58" s="126" t="s">
        <v>180</v>
      </c>
      <c r="F58" s="50">
        <v>1.32</v>
      </c>
    </row>
    <row r="59" spans="1:6" ht="13.5" hidden="1" thickBot="1">
      <c r="A59" s="47" t="s">
        <v>183</v>
      </c>
      <c r="B59" s="121" t="e">
        <f>#REF!*0.05+#REF!</f>
        <v>#REF!</v>
      </c>
      <c r="C59" s="129" t="e">
        <f t="shared" si="0"/>
        <v>#REF!</v>
      </c>
      <c r="D59" s="130" t="e">
        <f t="shared" si="1"/>
        <v>#REF!</v>
      </c>
      <c r="E59" s="126" t="s">
        <v>184</v>
      </c>
      <c r="F59" s="50">
        <v>1.29</v>
      </c>
    </row>
    <row r="60" spans="1:6" ht="13.5" hidden="1" thickBot="1">
      <c r="A60" s="47" t="s">
        <v>187</v>
      </c>
      <c r="B60" s="121" t="e">
        <f>#REF!*0.05+#REF!</f>
        <v>#REF!</v>
      </c>
      <c r="C60" s="129" t="e">
        <f t="shared" si="0"/>
        <v>#REF!</v>
      </c>
      <c r="D60" s="130" t="e">
        <f t="shared" si="1"/>
        <v>#REF!</v>
      </c>
      <c r="E60" s="126" t="s">
        <v>188</v>
      </c>
      <c r="F60" s="50">
        <v>1.24</v>
      </c>
    </row>
    <row r="61" spans="1:6" ht="13.5" hidden="1" thickBot="1">
      <c r="A61" s="47" t="s">
        <v>191</v>
      </c>
      <c r="B61" s="121" t="e">
        <f>#REF!*0.05+#REF!</f>
        <v>#REF!</v>
      </c>
      <c r="C61" s="129" t="e">
        <f t="shared" si="0"/>
        <v>#REF!</v>
      </c>
      <c r="D61" s="130" t="e">
        <f t="shared" si="1"/>
        <v>#REF!</v>
      </c>
      <c r="E61" s="126" t="s">
        <v>192</v>
      </c>
      <c r="F61" s="50">
        <v>1.2</v>
      </c>
    </row>
    <row r="62" spans="1:6" ht="13.5" hidden="1" thickBot="1">
      <c r="A62" s="47" t="s">
        <v>195</v>
      </c>
      <c r="B62" s="121" t="e">
        <f>#REF!*0.05+#REF!</f>
        <v>#REF!</v>
      </c>
      <c r="C62" s="129" t="e">
        <f t="shared" si="0"/>
        <v>#REF!</v>
      </c>
      <c r="D62" s="130" t="e">
        <f t="shared" si="1"/>
        <v>#REF!</v>
      </c>
      <c r="E62" s="126" t="s">
        <v>196</v>
      </c>
      <c r="F62" s="50">
        <v>1.1499999999999999</v>
      </c>
    </row>
    <row r="63" spans="1:6" ht="13.5" hidden="1" thickBot="1">
      <c r="A63" s="47" t="s">
        <v>199</v>
      </c>
      <c r="B63" s="121" t="e">
        <f>#REF!*0.05+#REF!</f>
        <v>#REF!</v>
      </c>
      <c r="C63" s="129" t="e">
        <f t="shared" si="0"/>
        <v>#REF!</v>
      </c>
      <c r="D63" s="130" t="e">
        <f t="shared" si="1"/>
        <v>#REF!</v>
      </c>
      <c r="E63" s="126" t="s">
        <v>200</v>
      </c>
      <c r="F63" s="50">
        <v>1.1299999999999999</v>
      </c>
    </row>
    <row r="64" spans="1:6" ht="13.5" hidden="1" thickBot="1">
      <c r="A64" s="47" t="s">
        <v>203</v>
      </c>
      <c r="B64" s="121" t="e">
        <f>#REF!*0.05+#REF!</f>
        <v>#REF!</v>
      </c>
      <c r="C64" s="129" t="e">
        <f t="shared" si="0"/>
        <v>#REF!</v>
      </c>
      <c r="D64" s="130" t="e">
        <f t="shared" si="1"/>
        <v>#REF!</v>
      </c>
      <c r="E64" s="126" t="s">
        <v>204</v>
      </c>
      <c r="F64" s="50">
        <v>1.0900000000000001</v>
      </c>
    </row>
    <row r="65" spans="1:6" ht="13.5" hidden="1" thickBot="1">
      <c r="A65" s="47" t="s">
        <v>207</v>
      </c>
      <c r="B65" s="121" t="e">
        <f>#REF!*0.05+#REF!</f>
        <v>#REF!</v>
      </c>
      <c r="C65" s="129" t="e">
        <f t="shared" si="0"/>
        <v>#REF!</v>
      </c>
      <c r="D65" s="130" t="e">
        <f t="shared" si="1"/>
        <v>#REF!</v>
      </c>
      <c r="E65" s="126" t="s">
        <v>208</v>
      </c>
      <c r="F65" s="50">
        <v>1.05</v>
      </c>
    </row>
    <row r="66" spans="1:6" ht="13.5" hidden="1" thickBot="1">
      <c r="A66" s="47" t="s">
        <v>211</v>
      </c>
      <c r="B66" s="121" t="e">
        <f>#REF!*0.05+#REF!</f>
        <v>#REF!</v>
      </c>
      <c r="C66" s="129" t="e">
        <f t="shared" si="0"/>
        <v>#REF!</v>
      </c>
      <c r="D66" s="130" t="e">
        <f t="shared" si="1"/>
        <v>#REF!</v>
      </c>
      <c r="E66" s="126" t="s">
        <v>212</v>
      </c>
      <c r="F66" s="50">
        <v>1</v>
      </c>
    </row>
    <row r="67" spans="1:6" ht="13.5" hidden="1" thickBot="1">
      <c r="A67" s="47" t="s">
        <v>215</v>
      </c>
      <c r="B67" s="121" t="e">
        <f>#REF!*0.05+#REF!</f>
        <v>#REF!</v>
      </c>
      <c r="C67" s="129" t="e">
        <f t="shared" si="0"/>
        <v>#REF!</v>
      </c>
      <c r="D67" s="130" t="e">
        <f t="shared" si="1"/>
        <v>#REF!</v>
      </c>
      <c r="E67" s="126" t="s">
        <v>216</v>
      </c>
      <c r="F67" s="50">
        <v>0.95</v>
      </c>
    </row>
    <row r="68" spans="1:6" ht="13.5" hidden="1" thickBot="1">
      <c r="A68" s="72" t="s">
        <v>219</v>
      </c>
      <c r="B68" s="122" t="e">
        <f>#REF!*0.05+#REF!</f>
        <v>#REF!</v>
      </c>
      <c r="C68" s="131" t="e">
        <f t="shared" si="0"/>
        <v>#REF!</v>
      </c>
      <c r="D68" s="130" t="e">
        <f t="shared" si="1"/>
        <v>#REF!</v>
      </c>
      <c r="E68" s="127" t="s">
        <v>220</v>
      </c>
      <c r="F68" s="73">
        <v>0.9</v>
      </c>
    </row>
    <row r="69" spans="1:6" ht="15" customHeight="1" thickTop="1" thickBot="1">
      <c r="A69" s="74" t="s">
        <v>748</v>
      </c>
      <c r="B69" s="75"/>
      <c r="C69" s="132"/>
      <c r="D69" s="135"/>
      <c r="E69" s="75"/>
      <c r="F69" s="76"/>
    </row>
    <row r="70" spans="1:6" ht="15" customHeight="1" thickTop="1">
      <c r="A70" s="66" t="s">
        <v>749</v>
      </c>
      <c r="B70" s="117">
        <v>27265</v>
      </c>
      <c r="C70" s="130">
        <f t="shared" si="0"/>
        <v>28628.25</v>
      </c>
      <c r="D70" s="137">
        <f t="shared" si="1"/>
        <v>31491.075000000001</v>
      </c>
      <c r="E70" s="124" t="s">
        <v>750</v>
      </c>
      <c r="F70" s="67">
        <v>3.2</v>
      </c>
    </row>
    <row r="71" spans="1:6" ht="15" customHeight="1">
      <c r="A71" s="68" t="s">
        <v>751</v>
      </c>
      <c r="B71" s="118">
        <v>27156</v>
      </c>
      <c r="C71" s="129">
        <f t="shared" si="0"/>
        <v>28513.8</v>
      </c>
      <c r="D71" s="130">
        <f t="shared" si="1"/>
        <v>31365.18</v>
      </c>
      <c r="E71" s="125" t="s">
        <v>752</v>
      </c>
      <c r="F71" s="69">
        <v>3.18</v>
      </c>
    </row>
    <row r="72" spans="1:6" ht="15" customHeight="1">
      <c r="A72" s="68" t="s">
        <v>753</v>
      </c>
      <c r="B72" s="118">
        <v>26965</v>
      </c>
      <c r="C72" s="129">
        <f t="shared" si="0"/>
        <v>28313.25</v>
      </c>
      <c r="D72" s="130">
        <f t="shared" si="1"/>
        <v>31144.575000000001</v>
      </c>
      <c r="E72" s="125" t="s">
        <v>754</v>
      </c>
      <c r="F72" s="69">
        <v>3.15</v>
      </c>
    </row>
    <row r="73" spans="1:6" ht="15" customHeight="1">
      <c r="A73" s="68" t="s">
        <v>755</v>
      </c>
      <c r="B73" s="118">
        <v>26774</v>
      </c>
      <c r="C73" s="129">
        <f t="shared" si="0"/>
        <v>28112.7</v>
      </c>
      <c r="D73" s="130">
        <f t="shared" si="1"/>
        <v>30923.97</v>
      </c>
      <c r="E73" s="125" t="s">
        <v>756</v>
      </c>
      <c r="F73" s="69">
        <v>3.1</v>
      </c>
    </row>
    <row r="74" spans="1:6" ht="15" customHeight="1">
      <c r="A74" s="68" t="s">
        <v>757</v>
      </c>
      <c r="B74" s="118">
        <v>26583</v>
      </c>
      <c r="C74" s="129">
        <f t="shared" si="0"/>
        <v>27912.15</v>
      </c>
      <c r="D74" s="130">
        <f t="shared" si="1"/>
        <v>30703.365000000002</v>
      </c>
      <c r="E74" s="125" t="s">
        <v>758</v>
      </c>
      <c r="F74" s="69">
        <v>3.08</v>
      </c>
    </row>
    <row r="75" spans="1:6" ht="15" customHeight="1">
      <c r="A75" s="68" t="s">
        <v>759</v>
      </c>
      <c r="B75" s="118">
        <v>26392</v>
      </c>
      <c r="C75" s="129">
        <f t="shared" si="0"/>
        <v>27711.599999999999</v>
      </c>
      <c r="D75" s="130">
        <f t="shared" si="1"/>
        <v>30482.76</v>
      </c>
      <c r="E75" s="125" t="s">
        <v>760</v>
      </c>
      <c r="F75" s="69">
        <v>3.05</v>
      </c>
    </row>
    <row r="76" spans="1:6" ht="15" customHeight="1">
      <c r="A76" s="68" t="s">
        <v>761</v>
      </c>
      <c r="B76" s="118">
        <v>26201</v>
      </c>
      <c r="C76" s="129">
        <f t="shared" si="0"/>
        <v>27511.05</v>
      </c>
      <c r="D76" s="130">
        <f t="shared" si="1"/>
        <v>30262.154999999999</v>
      </c>
      <c r="E76" s="125" t="s">
        <v>762</v>
      </c>
      <c r="F76" s="69">
        <v>3</v>
      </c>
    </row>
    <row r="77" spans="1:6" ht="15" customHeight="1">
      <c r="A77" s="68" t="s">
        <v>763</v>
      </c>
      <c r="B77" s="118">
        <v>26009</v>
      </c>
      <c r="C77" s="129">
        <f t="shared" si="0"/>
        <v>27309.45</v>
      </c>
      <c r="D77" s="130">
        <f t="shared" si="1"/>
        <v>30040.395</v>
      </c>
      <c r="E77" s="125" t="s">
        <v>764</v>
      </c>
      <c r="F77" s="69">
        <v>2.98</v>
      </c>
    </row>
    <row r="78" spans="1:6" ht="15" customHeight="1">
      <c r="A78" s="68" t="s">
        <v>765</v>
      </c>
      <c r="B78" s="118">
        <v>25818</v>
      </c>
      <c r="C78" s="129">
        <f t="shared" ref="C78:C87" si="2">B78*0.05+B78</f>
        <v>27108.9</v>
      </c>
      <c r="D78" s="130">
        <f t="shared" ref="D78:D87" si="3">C78*0.1+C78</f>
        <v>29819.79</v>
      </c>
      <c r="E78" s="125" t="s">
        <v>766</v>
      </c>
      <c r="F78" s="69">
        <v>2.93</v>
      </c>
    </row>
    <row r="79" spans="1:6" ht="15" customHeight="1">
      <c r="A79" s="68" t="s">
        <v>767</v>
      </c>
      <c r="B79" s="118">
        <v>25627</v>
      </c>
      <c r="C79" s="129">
        <f t="shared" si="2"/>
        <v>26908.35</v>
      </c>
      <c r="D79" s="130">
        <f t="shared" si="3"/>
        <v>29599.184999999998</v>
      </c>
      <c r="E79" s="125" t="s">
        <v>768</v>
      </c>
      <c r="F79" s="69">
        <v>2.9</v>
      </c>
    </row>
    <row r="80" spans="1:6" ht="15" customHeight="1">
      <c r="A80" s="68" t="s">
        <v>769</v>
      </c>
      <c r="B80" s="118">
        <v>25436</v>
      </c>
      <c r="C80" s="129">
        <f t="shared" si="2"/>
        <v>26707.8</v>
      </c>
      <c r="D80" s="130">
        <f t="shared" si="3"/>
        <v>29378.579999999998</v>
      </c>
      <c r="E80" s="125" t="s">
        <v>770</v>
      </c>
      <c r="F80" s="69">
        <v>2.85</v>
      </c>
    </row>
    <row r="81" spans="1:6" ht="15" customHeight="1">
      <c r="A81" s="68" t="s">
        <v>771</v>
      </c>
      <c r="B81" s="118">
        <v>25245</v>
      </c>
      <c r="C81" s="129">
        <f t="shared" si="2"/>
        <v>26507.25</v>
      </c>
      <c r="D81" s="130">
        <f t="shared" si="3"/>
        <v>29157.974999999999</v>
      </c>
      <c r="E81" s="125" t="s">
        <v>772</v>
      </c>
      <c r="F81" s="69">
        <v>2.83</v>
      </c>
    </row>
    <row r="82" spans="1:6" ht="15" customHeight="1">
      <c r="A82" s="68" t="s">
        <v>773</v>
      </c>
      <c r="B82" s="118">
        <v>25054</v>
      </c>
      <c r="C82" s="129">
        <f t="shared" si="2"/>
        <v>26306.7</v>
      </c>
      <c r="D82" s="130">
        <f t="shared" si="3"/>
        <v>28937.370000000003</v>
      </c>
      <c r="E82" s="125" t="s">
        <v>774</v>
      </c>
      <c r="F82" s="69">
        <v>2.8</v>
      </c>
    </row>
    <row r="83" spans="1:6" ht="15" customHeight="1">
      <c r="A83" s="68" t="s">
        <v>775</v>
      </c>
      <c r="B83" s="118">
        <v>24863</v>
      </c>
      <c r="C83" s="129">
        <f t="shared" si="2"/>
        <v>26106.15</v>
      </c>
      <c r="D83" s="130">
        <f t="shared" si="3"/>
        <v>28716.765000000003</v>
      </c>
      <c r="E83" s="125" t="s">
        <v>776</v>
      </c>
      <c r="F83" s="69">
        <v>2.75</v>
      </c>
    </row>
    <row r="84" spans="1:6" ht="15" customHeight="1">
      <c r="A84" s="68" t="s">
        <v>777</v>
      </c>
      <c r="B84" s="118">
        <v>24672</v>
      </c>
      <c r="C84" s="129">
        <f t="shared" si="2"/>
        <v>25905.599999999999</v>
      </c>
      <c r="D84" s="130">
        <f t="shared" si="3"/>
        <v>28496.16</v>
      </c>
      <c r="E84" s="125" t="s">
        <v>778</v>
      </c>
      <c r="F84" s="69">
        <v>2.73</v>
      </c>
    </row>
    <row r="85" spans="1:6" ht="15" customHeight="1">
      <c r="A85" s="68" t="s">
        <v>779</v>
      </c>
      <c r="B85" s="118">
        <v>24482</v>
      </c>
      <c r="C85" s="129">
        <f t="shared" si="2"/>
        <v>25706.1</v>
      </c>
      <c r="D85" s="130">
        <f t="shared" si="3"/>
        <v>28276.71</v>
      </c>
      <c r="E85" s="125" t="s">
        <v>780</v>
      </c>
      <c r="F85" s="69">
        <v>2.68</v>
      </c>
    </row>
    <row r="86" spans="1:6" ht="15" customHeight="1">
      <c r="A86" s="68" t="s">
        <v>781</v>
      </c>
      <c r="B86" s="119">
        <v>24292</v>
      </c>
      <c r="C86" s="129">
        <f t="shared" si="2"/>
        <v>25506.6</v>
      </c>
      <c r="D86" s="130">
        <f t="shared" si="3"/>
        <v>28057.26</v>
      </c>
      <c r="E86" s="125" t="s">
        <v>782</v>
      </c>
      <c r="F86" s="70">
        <v>2.65</v>
      </c>
    </row>
    <row r="87" spans="1:6" ht="15" customHeight="1" thickBot="1">
      <c r="A87" s="77" t="s">
        <v>783</v>
      </c>
      <c r="B87" s="123">
        <v>24101</v>
      </c>
      <c r="C87" s="133">
        <f t="shared" si="2"/>
        <v>25306.05</v>
      </c>
      <c r="D87" s="133">
        <f t="shared" si="3"/>
        <v>27836.654999999999</v>
      </c>
      <c r="E87" s="128" t="s">
        <v>784</v>
      </c>
      <c r="F87" s="78">
        <v>2.63</v>
      </c>
    </row>
    <row r="88" spans="1:6" ht="14.25" hidden="1" thickTop="1" thickBot="1">
      <c r="A88" s="79" t="s">
        <v>73</v>
      </c>
      <c r="B88" s="80" t="e">
        <f>#REF!*0.05+#REF!</f>
        <v>#REF!</v>
      </c>
      <c r="C88" s="80"/>
      <c r="D88" s="80"/>
      <c r="E88" s="81" t="s">
        <v>74</v>
      </c>
      <c r="F88" s="82">
        <v>1.9300000000000002</v>
      </c>
    </row>
    <row r="89" spans="1:6" ht="14.25" hidden="1" thickTop="1" thickBot="1">
      <c r="A89" s="47" t="s">
        <v>77</v>
      </c>
      <c r="B89" s="48" t="e">
        <f>#REF!*0.05+#REF!</f>
        <v>#REF!</v>
      </c>
      <c r="C89" s="48"/>
      <c r="D89" s="48"/>
      <c r="E89" s="49" t="s">
        <v>78</v>
      </c>
      <c r="F89" s="50">
        <v>1.9</v>
      </c>
    </row>
    <row r="90" spans="1:6" ht="14.25" hidden="1" thickTop="1" thickBot="1">
      <c r="A90" s="47" t="s">
        <v>81</v>
      </c>
      <c r="B90" s="48" t="e">
        <f>#REF!*0.05+#REF!</f>
        <v>#REF!</v>
      </c>
      <c r="C90" s="48"/>
      <c r="D90" s="48"/>
      <c r="E90" s="49" t="s">
        <v>82</v>
      </c>
      <c r="F90" s="50">
        <v>1.88</v>
      </c>
    </row>
    <row r="91" spans="1:6" ht="14.25" hidden="1" thickTop="1" thickBot="1">
      <c r="A91" s="47" t="s">
        <v>85</v>
      </c>
      <c r="B91" s="48" t="e">
        <f>#REF!*0.05+#REF!</f>
        <v>#REF!</v>
      </c>
      <c r="C91" s="48"/>
      <c r="D91" s="48"/>
      <c r="E91" s="49" t="s">
        <v>86</v>
      </c>
      <c r="F91" s="50">
        <v>1.84</v>
      </c>
    </row>
    <row r="92" spans="1:6" ht="14.25" hidden="1" thickTop="1" thickBot="1">
      <c r="A92" s="47" t="s">
        <v>89</v>
      </c>
      <c r="B92" s="48" t="e">
        <f>#REF!*0.05+#REF!</f>
        <v>#REF!</v>
      </c>
      <c r="C92" s="48"/>
      <c r="D92" s="48"/>
      <c r="E92" s="49" t="s">
        <v>90</v>
      </c>
      <c r="F92" s="50">
        <v>1.8</v>
      </c>
    </row>
    <row r="93" spans="1:6" ht="14.25" hidden="1" thickTop="1" thickBot="1">
      <c r="A93" s="47" t="s">
        <v>93</v>
      </c>
      <c r="B93" s="48" t="e">
        <f>#REF!*0.05+#REF!</f>
        <v>#REF!</v>
      </c>
      <c r="C93" s="48"/>
      <c r="D93" s="48"/>
      <c r="E93" s="49" t="s">
        <v>94</v>
      </c>
      <c r="F93" s="50">
        <v>1.77</v>
      </c>
    </row>
    <row r="94" spans="1:6" ht="14.25" hidden="1" thickTop="1" thickBot="1">
      <c r="A94" s="47" t="s">
        <v>97</v>
      </c>
      <c r="B94" s="48" t="e">
        <f>#REF!*0.05+#REF!</f>
        <v>#REF!</v>
      </c>
      <c r="C94" s="48"/>
      <c r="D94" s="48"/>
      <c r="E94" s="49" t="s">
        <v>98</v>
      </c>
      <c r="F94" s="50">
        <v>1.73</v>
      </c>
    </row>
    <row r="95" spans="1:6" ht="14.25" hidden="1" thickTop="1" thickBot="1">
      <c r="A95" s="47" t="s">
        <v>101</v>
      </c>
      <c r="B95" s="48" t="e">
        <f>#REF!*0.05+#REF!</f>
        <v>#REF!</v>
      </c>
      <c r="C95" s="48"/>
      <c r="D95" s="48"/>
      <c r="E95" s="49" t="s">
        <v>102</v>
      </c>
      <c r="F95" s="50">
        <v>1.7000000000000002</v>
      </c>
    </row>
    <row r="96" spans="1:6" ht="14.25" hidden="1" thickTop="1" thickBot="1">
      <c r="A96" s="47" t="s">
        <v>105</v>
      </c>
      <c r="B96" s="48" t="e">
        <f>#REF!*0.05+#REF!</f>
        <v>#REF!</v>
      </c>
      <c r="C96" s="48"/>
      <c r="D96" s="48"/>
      <c r="E96" s="49" t="s">
        <v>106</v>
      </c>
      <c r="F96" s="50">
        <v>1.66</v>
      </c>
    </row>
    <row r="97" spans="1:6" ht="14.25" hidden="1" thickTop="1" thickBot="1">
      <c r="A97" s="47" t="s">
        <v>109</v>
      </c>
      <c r="B97" s="48" t="e">
        <f>#REF!*0.05+#REF!</f>
        <v>#REF!</v>
      </c>
      <c r="C97" s="48"/>
      <c r="D97" s="48"/>
      <c r="E97" s="49" t="s">
        <v>110</v>
      </c>
      <c r="F97" s="50">
        <v>1.63</v>
      </c>
    </row>
    <row r="98" spans="1:6" ht="14.25" hidden="1" thickTop="1" thickBot="1">
      <c r="A98" s="47" t="s">
        <v>113</v>
      </c>
      <c r="B98" s="48" t="e">
        <f>#REF!*0.05+#REF!</f>
        <v>#REF!</v>
      </c>
      <c r="C98" s="48"/>
      <c r="D98" s="48"/>
      <c r="E98" s="49" t="s">
        <v>114</v>
      </c>
      <c r="F98" s="50">
        <v>1.6</v>
      </c>
    </row>
    <row r="99" spans="1:6" ht="14.25" hidden="1" thickTop="1" thickBot="1">
      <c r="A99" s="47" t="s">
        <v>117</v>
      </c>
      <c r="B99" s="48" t="e">
        <f>#REF!*0.05+#REF!</f>
        <v>#REF!</v>
      </c>
      <c r="C99" s="48"/>
      <c r="D99" s="48"/>
      <c r="E99" s="49" t="s">
        <v>118</v>
      </c>
      <c r="F99" s="50">
        <v>1.57</v>
      </c>
    </row>
    <row r="100" spans="1:6" ht="14.25" hidden="1" thickTop="1" thickBot="1">
      <c r="A100" s="47" t="s">
        <v>121</v>
      </c>
      <c r="B100" s="48" t="e">
        <f>#REF!*0.05+#REF!</f>
        <v>#REF!</v>
      </c>
      <c r="C100" s="48"/>
      <c r="D100" s="48"/>
      <c r="E100" s="49" t="s">
        <v>122</v>
      </c>
      <c r="F100" s="50">
        <v>1.54</v>
      </c>
    </row>
    <row r="101" spans="1:6" ht="14.25" hidden="1" thickTop="1" thickBot="1">
      <c r="A101" s="47" t="s">
        <v>125</v>
      </c>
      <c r="B101" s="48" t="e">
        <f>#REF!*0.05+#REF!</f>
        <v>#REF!</v>
      </c>
      <c r="C101" s="48"/>
      <c r="D101" s="48"/>
      <c r="E101" s="49" t="s">
        <v>126</v>
      </c>
      <c r="F101" s="50">
        <v>1.5</v>
      </c>
    </row>
    <row r="102" spans="1:6" ht="14.25" hidden="1" thickTop="1" thickBot="1">
      <c r="A102" s="47" t="s">
        <v>129</v>
      </c>
      <c r="B102" s="48" t="e">
        <f>#REF!*0.05+#REF!</f>
        <v>#REF!</v>
      </c>
      <c r="C102" s="48"/>
      <c r="D102" s="48"/>
      <c r="E102" s="49" t="s">
        <v>130</v>
      </c>
      <c r="F102" s="50">
        <v>1.48</v>
      </c>
    </row>
    <row r="103" spans="1:6" ht="14.25" hidden="1" thickTop="1" thickBot="1">
      <c r="A103" s="47" t="s">
        <v>133</v>
      </c>
      <c r="B103" s="48" t="e">
        <f>#REF!*0.05+#REF!</f>
        <v>#REF!</v>
      </c>
      <c r="C103" s="48"/>
      <c r="D103" s="48"/>
      <c r="E103" s="49" t="s">
        <v>134</v>
      </c>
      <c r="F103" s="50">
        <v>1.43</v>
      </c>
    </row>
    <row r="104" spans="1:6" ht="14.25" hidden="1" thickTop="1" thickBot="1">
      <c r="A104" s="47" t="s">
        <v>137</v>
      </c>
      <c r="B104" s="48" t="e">
        <f>#REF!*0.05+#REF!</f>
        <v>#REF!</v>
      </c>
      <c r="C104" s="48"/>
      <c r="D104" s="48"/>
      <c r="E104" s="49" t="s">
        <v>138</v>
      </c>
      <c r="F104" s="50">
        <v>1.39</v>
      </c>
    </row>
    <row r="105" spans="1:6" ht="14.25" hidden="1" thickTop="1" thickBot="1">
      <c r="A105" s="47" t="s">
        <v>141</v>
      </c>
      <c r="B105" s="48" t="e">
        <f>#REF!*0.05+#REF!</f>
        <v>#REF!</v>
      </c>
      <c r="C105" s="48"/>
      <c r="D105" s="48"/>
      <c r="E105" s="49" t="s">
        <v>142</v>
      </c>
      <c r="F105" s="50">
        <v>1.36</v>
      </c>
    </row>
    <row r="106" spans="1:6" ht="14.25" hidden="1" thickTop="1" thickBot="1">
      <c r="A106" s="47" t="s">
        <v>145</v>
      </c>
      <c r="B106" s="48" t="e">
        <f>#REF!*0.05+#REF!</f>
        <v>#REF!</v>
      </c>
      <c r="C106" s="48"/>
      <c r="D106" s="48"/>
      <c r="E106" s="49" t="s">
        <v>146</v>
      </c>
      <c r="F106" s="50">
        <v>1.32</v>
      </c>
    </row>
    <row r="107" spans="1:6" ht="14.25" hidden="1" thickTop="1" thickBot="1">
      <c r="A107" s="47" t="s">
        <v>149</v>
      </c>
      <c r="B107" s="48" t="e">
        <f>#REF!*0.05+#REF!</f>
        <v>#REF!</v>
      </c>
      <c r="C107" s="48"/>
      <c r="D107" s="48"/>
      <c r="E107" s="49" t="s">
        <v>150</v>
      </c>
      <c r="F107" s="50">
        <v>1.28</v>
      </c>
    </row>
    <row r="108" spans="1:6" ht="14.25" hidden="1" thickTop="1" thickBot="1">
      <c r="A108" s="47" t="s">
        <v>153</v>
      </c>
      <c r="B108" s="48" t="e">
        <f>#REF!*0.05+#REF!</f>
        <v>#REF!</v>
      </c>
      <c r="C108" s="48"/>
      <c r="D108" s="48"/>
      <c r="E108" s="49" t="s">
        <v>154</v>
      </c>
      <c r="F108" s="50">
        <v>1.24</v>
      </c>
    </row>
    <row r="109" spans="1:6" ht="14.25" hidden="1" thickTop="1" thickBot="1">
      <c r="A109" s="47" t="s">
        <v>157</v>
      </c>
      <c r="B109" s="48" t="e">
        <f>#REF!*0.05+#REF!</f>
        <v>#REF!</v>
      </c>
      <c r="C109" s="48"/>
      <c r="D109" s="48"/>
      <c r="E109" s="49" t="s">
        <v>158</v>
      </c>
      <c r="F109" s="50">
        <v>1.2</v>
      </c>
    </row>
    <row r="110" spans="1:6" ht="14.25" hidden="1" thickTop="1" thickBot="1">
      <c r="A110" s="47" t="s">
        <v>161</v>
      </c>
      <c r="B110" s="48" t="e">
        <f>#REF!*0.05+#REF!</f>
        <v>#REF!</v>
      </c>
      <c r="C110" s="48"/>
      <c r="D110" s="48"/>
      <c r="E110" s="49" t="s">
        <v>162</v>
      </c>
      <c r="F110" s="50">
        <v>1.17</v>
      </c>
    </row>
    <row r="111" spans="1:6" ht="14.25" hidden="1" thickTop="1" thickBot="1">
      <c r="A111" s="47" t="s">
        <v>165</v>
      </c>
      <c r="B111" s="48" t="e">
        <f>#REF!*0.05+#REF!</f>
        <v>#REF!</v>
      </c>
      <c r="C111" s="48"/>
      <c r="D111" s="48"/>
      <c r="E111" s="49" t="s">
        <v>166</v>
      </c>
      <c r="F111" s="50">
        <v>1.1299999999999999</v>
      </c>
    </row>
    <row r="112" spans="1:6" ht="14.25" hidden="1" thickTop="1" thickBot="1">
      <c r="A112" s="47" t="s">
        <v>169</v>
      </c>
      <c r="B112" s="48" t="e">
        <f>#REF!*0.05+#REF!</f>
        <v>#REF!</v>
      </c>
      <c r="C112" s="48"/>
      <c r="D112" s="48"/>
      <c r="E112" s="49" t="s">
        <v>170</v>
      </c>
      <c r="F112" s="50">
        <v>1.1000000000000001</v>
      </c>
    </row>
    <row r="113" spans="1:6" ht="14.25" hidden="1" thickTop="1" thickBot="1">
      <c r="A113" s="47" t="s">
        <v>173</v>
      </c>
      <c r="B113" s="48" t="e">
        <f>#REF!*0.05+#REF!</f>
        <v>#REF!</v>
      </c>
      <c r="C113" s="48"/>
      <c r="D113" s="48"/>
      <c r="E113" s="49" t="s">
        <v>174</v>
      </c>
      <c r="F113" s="50">
        <v>1.08</v>
      </c>
    </row>
    <row r="114" spans="1:6" ht="14.25" hidden="1" thickTop="1" thickBot="1">
      <c r="A114" s="47" t="s">
        <v>177</v>
      </c>
      <c r="B114" s="48" t="e">
        <f>#REF!*0.05+#REF!</f>
        <v>#REF!</v>
      </c>
      <c r="C114" s="48"/>
      <c r="D114" s="48"/>
      <c r="E114" s="49" t="s">
        <v>178</v>
      </c>
      <c r="F114" s="50">
        <v>1.04</v>
      </c>
    </row>
    <row r="115" spans="1:6" ht="14.25" hidden="1" thickTop="1" thickBot="1">
      <c r="A115" s="47" t="s">
        <v>181</v>
      </c>
      <c r="B115" s="48" t="e">
        <f>#REF!*0.05+#REF!</f>
        <v>#REF!</v>
      </c>
      <c r="C115" s="48"/>
      <c r="D115" s="48"/>
      <c r="E115" s="49" t="s">
        <v>182</v>
      </c>
      <c r="F115" s="50">
        <v>1</v>
      </c>
    </row>
    <row r="116" spans="1:6" ht="14.25" hidden="1" thickTop="1" thickBot="1">
      <c r="A116" s="47" t="s">
        <v>185</v>
      </c>
      <c r="B116" s="48" t="e">
        <f>#REF!*0.05+#REF!</f>
        <v>#REF!</v>
      </c>
      <c r="C116" s="48"/>
      <c r="D116" s="48"/>
      <c r="E116" s="49" t="s">
        <v>186</v>
      </c>
      <c r="F116" s="50">
        <v>0.97</v>
      </c>
    </row>
    <row r="117" spans="1:6" ht="14.25" hidden="1" thickTop="1" thickBot="1">
      <c r="A117" s="47" t="s">
        <v>189</v>
      </c>
      <c r="B117" s="48" t="e">
        <f>#REF!*0.05+#REF!</f>
        <v>#REF!</v>
      </c>
      <c r="C117" s="48"/>
      <c r="D117" s="48"/>
      <c r="E117" s="49" t="s">
        <v>190</v>
      </c>
      <c r="F117" s="50">
        <v>0.93</v>
      </c>
    </row>
    <row r="118" spans="1:6" ht="14.25" hidden="1" thickTop="1" thickBot="1">
      <c r="A118" s="47" t="s">
        <v>193</v>
      </c>
      <c r="B118" s="48" t="e">
        <f>#REF!*0.05+#REF!</f>
        <v>#REF!</v>
      </c>
      <c r="C118" s="48"/>
      <c r="D118" s="48"/>
      <c r="E118" s="49" t="s">
        <v>194</v>
      </c>
      <c r="F118" s="50">
        <v>0.89</v>
      </c>
    </row>
    <row r="119" spans="1:6" ht="14.25" hidden="1" thickTop="1" thickBot="1">
      <c r="A119" s="47" t="s">
        <v>197</v>
      </c>
      <c r="B119" s="48" t="e">
        <f>#REF!*0.05+#REF!</f>
        <v>#REF!</v>
      </c>
      <c r="C119" s="48"/>
      <c r="D119" s="48"/>
      <c r="E119" s="49" t="s">
        <v>198</v>
      </c>
      <c r="F119" s="50">
        <v>0.86</v>
      </c>
    </row>
    <row r="120" spans="1:6" ht="14.25" hidden="1" thickTop="1" thickBot="1">
      <c r="A120" s="47" t="s">
        <v>201</v>
      </c>
      <c r="B120" s="48" t="e">
        <f>#REF!*0.05+#REF!</f>
        <v>#REF!</v>
      </c>
      <c r="C120" s="48"/>
      <c r="D120" s="48"/>
      <c r="E120" s="49" t="s">
        <v>202</v>
      </c>
      <c r="F120" s="50">
        <v>0.82</v>
      </c>
    </row>
    <row r="121" spans="1:6" ht="14.25" hidden="1" thickTop="1" thickBot="1">
      <c r="A121" s="47" t="s">
        <v>205</v>
      </c>
      <c r="B121" s="48" t="e">
        <f>#REF!*0.05+#REF!</f>
        <v>#REF!</v>
      </c>
      <c r="C121" s="48"/>
      <c r="D121" s="48"/>
      <c r="E121" s="49" t="s">
        <v>206</v>
      </c>
      <c r="F121" s="50">
        <v>0.79</v>
      </c>
    </row>
    <row r="122" spans="1:6" ht="14.25" hidden="1" thickTop="1" thickBot="1">
      <c r="A122" s="47" t="s">
        <v>209</v>
      </c>
      <c r="B122" s="48" t="e">
        <f>#REF!*0.05+#REF!</f>
        <v>#REF!</v>
      </c>
      <c r="C122" s="48"/>
      <c r="D122" s="48"/>
      <c r="E122" s="49" t="s">
        <v>210</v>
      </c>
      <c r="F122" s="50">
        <v>0.75</v>
      </c>
    </row>
    <row r="123" spans="1:6" ht="14.25" hidden="1" thickTop="1" thickBot="1">
      <c r="A123" s="47" t="s">
        <v>213</v>
      </c>
      <c r="B123" s="48" t="e">
        <f>#REF!*0.05+#REF!</f>
        <v>#REF!</v>
      </c>
      <c r="C123" s="48"/>
      <c r="D123" s="48"/>
      <c r="E123" s="49" t="s">
        <v>214</v>
      </c>
      <c r="F123" s="50">
        <v>0.71</v>
      </c>
    </row>
    <row r="124" spans="1:6" ht="14.25" hidden="1" thickTop="1" thickBot="1">
      <c r="A124" s="47" t="s">
        <v>217</v>
      </c>
      <c r="B124" s="48" t="e">
        <f>#REF!*0.05+#REF!</f>
        <v>#REF!</v>
      </c>
      <c r="C124" s="48"/>
      <c r="D124" s="48"/>
      <c r="E124" s="49" t="s">
        <v>218</v>
      </c>
      <c r="F124" s="50">
        <v>0.68</v>
      </c>
    </row>
    <row r="125" spans="1:6" ht="14.25" hidden="1" thickTop="1" thickBot="1">
      <c r="A125" s="47" t="s">
        <v>221</v>
      </c>
      <c r="B125" s="48" t="e">
        <f>#REF!*0.05+#REF!</f>
        <v>#REF!</v>
      </c>
      <c r="C125" s="48"/>
      <c r="D125" s="48"/>
      <c r="E125" s="49" t="s">
        <v>222</v>
      </c>
      <c r="F125" s="50">
        <v>0.64</v>
      </c>
    </row>
    <row r="126" spans="1:6" ht="14.25" hidden="1" thickTop="1" thickBot="1">
      <c r="A126" s="83" t="s">
        <v>785</v>
      </c>
      <c r="B126" s="83"/>
      <c r="C126" s="83"/>
      <c r="D126" s="83"/>
      <c r="E126" s="83"/>
      <c r="F126" s="83"/>
    </row>
    <row r="127" spans="1:6" ht="14.25" hidden="1" thickTop="1" thickBot="1">
      <c r="A127" s="47" t="s">
        <v>585</v>
      </c>
      <c r="B127" s="48" t="e">
        <f>#REF!*0.05+#REF!</f>
        <v>#REF!</v>
      </c>
      <c r="C127" s="48"/>
      <c r="D127" s="48"/>
      <c r="E127" s="49" t="s">
        <v>586</v>
      </c>
      <c r="F127" s="50">
        <v>2.1</v>
      </c>
    </row>
    <row r="128" spans="1:6" ht="14.25" hidden="1" thickTop="1" thickBot="1">
      <c r="A128" s="47" t="s">
        <v>584</v>
      </c>
      <c r="B128" s="48" t="e">
        <f>#REF!*0.05+#REF!</f>
        <v>#REF!</v>
      </c>
      <c r="C128" s="48"/>
      <c r="D128" s="48"/>
      <c r="E128" s="49" t="s">
        <v>587</v>
      </c>
      <c r="F128" s="50">
        <v>2.0699999999999998</v>
      </c>
    </row>
    <row r="129" spans="1:6" ht="14.25" hidden="1" thickTop="1" thickBot="1">
      <c r="A129" s="47" t="s">
        <v>583</v>
      </c>
      <c r="B129" s="48" t="e">
        <f>#REF!*0.05+#REF!</f>
        <v>#REF!</v>
      </c>
      <c r="C129" s="48"/>
      <c r="D129" s="48"/>
      <c r="E129" s="49" t="s">
        <v>588</v>
      </c>
      <c r="F129" s="50">
        <v>2.04</v>
      </c>
    </row>
    <row r="130" spans="1:6" ht="14.25" hidden="1" thickTop="1" thickBot="1">
      <c r="A130" s="47" t="s">
        <v>582</v>
      </c>
      <c r="B130" s="48" t="e">
        <f>#REF!*0.05+#REF!</f>
        <v>#REF!</v>
      </c>
      <c r="C130" s="48"/>
      <c r="D130" s="48"/>
      <c r="E130" s="49" t="s">
        <v>589</v>
      </c>
      <c r="F130" s="50">
        <v>2.0099999999999998</v>
      </c>
    </row>
    <row r="131" spans="1:6" ht="14.25" hidden="1" thickTop="1" thickBot="1">
      <c r="A131" s="47" t="s">
        <v>581</v>
      </c>
      <c r="B131" s="48" t="e">
        <f>#REF!*0.05+#REF!</f>
        <v>#REF!</v>
      </c>
      <c r="C131" s="48"/>
      <c r="D131" s="48"/>
      <c r="E131" s="49" t="s">
        <v>590</v>
      </c>
      <c r="F131" s="50">
        <v>1.98</v>
      </c>
    </row>
    <row r="132" spans="1:6" ht="14.25" hidden="1" thickTop="1" thickBot="1">
      <c r="A132" s="47" t="s">
        <v>580</v>
      </c>
      <c r="B132" s="48" t="e">
        <f>#REF!*0.05+#REF!</f>
        <v>#REF!</v>
      </c>
      <c r="C132" s="48"/>
      <c r="D132" s="48"/>
      <c r="E132" s="49" t="s">
        <v>591</v>
      </c>
      <c r="F132" s="50">
        <v>1.95</v>
      </c>
    </row>
    <row r="133" spans="1:6" ht="14.25" hidden="1" thickTop="1" thickBot="1">
      <c r="A133" s="47" t="s">
        <v>579</v>
      </c>
      <c r="B133" s="48" t="e">
        <f>#REF!*0.05+#REF!</f>
        <v>#REF!</v>
      </c>
      <c r="C133" s="48"/>
      <c r="D133" s="48"/>
      <c r="E133" s="49" t="s">
        <v>592</v>
      </c>
      <c r="F133" s="50">
        <v>1.92</v>
      </c>
    </row>
    <row r="134" spans="1:6" ht="14.25" hidden="1" thickTop="1" thickBot="1">
      <c r="A134" s="47" t="s">
        <v>578</v>
      </c>
      <c r="B134" s="48" t="e">
        <f>#REF!*0.05+#REF!</f>
        <v>#REF!</v>
      </c>
      <c r="C134" s="48"/>
      <c r="D134" s="48"/>
      <c r="E134" s="49" t="s">
        <v>593</v>
      </c>
      <c r="F134" s="50">
        <v>1.89</v>
      </c>
    </row>
    <row r="135" spans="1:6" ht="14.25" hidden="1" thickTop="1" thickBot="1">
      <c r="A135" s="47" t="s">
        <v>577</v>
      </c>
      <c r="B135" s="48" t="e">
        <f>#REF!*0.05+#REF!</f>
        <v>#REF!</v>
      </c>
      <c r="C135" s="48"/>
      <c r="D135" s="48"/>
      <c r="E135" s="49" t="s">
        <v>594</v>
      </c>
      <c r="F135" s="50">
        <v>1.86</v>
      </c>
    </row>
    <row r="136" spans="1:6" ht="14.25" hidden="1" thickTop="1" thickBot="1">
      <c r="A136" s="47" t="s">
        <v>223</v>
      </c>
      <c r="B136" s="48" t="e">
        <f>#REF!*0.05+#REF!</f>
        <v>#REF!</v>
      </c>
      <c r="C136" s="48"/>
      <c r="D136" s="48"/>
      <c r="E136" s="49" t="s">
        <v>224</v>
      </c>
      <c r="F136" s="50">
        <v>1.8250000000000002</v>
      </c>
    </row>
    <row r="137" spans="1:6" ht="14.25" hidden="1" thickTop="1" thickBot="1">
      <c r="A137" s="47" t="s">
        <v>227</v>
      </c>
      <c r="B137" s="48" t="e">
        <f>#REF!*0.05+#REF!</f>
        <v>#REF!</v>
      </c>
      <c r="C137" s="48"/>
      <c r="D137" s="48"/>
      <c r="E137" s="49" t="s">
        <v>228</v>
      </c>
      <c r="F137" s="50">
        <v>1.8</v>
      </c>
    </row>
    <row r="138" spans="1:6" ht="14.25" hidden="1" thickTop="1" thickBot="1">
      <c r="A138" s="47" t="s">
        <v>231</v>
      </c>
      <c r="B138" s="48" t="e">
        <f>#REF!*0.05+#REF!</f>
        <v>#REF!</v>
      </c>
      <c r="C138" s="48"/>
      <c r="D138" s="48"/>
      <c r="E138" s="49" t="s">
        <v>232</v>
      </c>
      <c r="F138" s="50">
        <v>1.76</v>
      </c>
    </row>
    <row r="139" spans="1:6" ht="14.25" hidden="1" thickTop="1" thickBot="1">
      <c r="A139" s="47" t="s">
        <v>235</v>
      </c>
      <c r="B139" s="48" t="e">
        <f>#REF!*0.05+#REF!</f>
        <v>#REF!</v>
      </c>
      <c r="C139" s="48"/>
      <c r="D139" s="48"/>
      <c r="E139" s="49" t="s">
        <v>236</v>
      </c>
      <c r="F139" s="50">
        <v>1.7250000000000001</v>
      </c>
    </row>
    <row r="140" spans="1:6" ht="14.25" hidden="1" thickTop="1" thickBot="1">
      <c r="A140" s="47" t="s">
        <v>239</v>
      </c>
      <c r="B140" s="48" t="e">
        <f>#REF!*0.05+#REF!</f>
        <v>#REF!</v>
      </c>
      <c r="C140" s="48"/>
      <c r="D140" s="48"/>
      <c r="E140" s="49" t="s">
        <v>240</v>
      </c>
      <c r="F140" s="50">
        <v>1.7000000000000002</v>
      </c>
    </row>
    <row r="141" spans="1:6" ht="14.25" hidden="1" thickTop="1" thickBot="1">
      <c r="A141" s="47" t="s">
        <v>243</v>
      </c>
      <c r="B141" s="48" t="e">
        <f>#REF!*0.05+#REF!</f>
        <v>#REF!</v>
      </c>
      <c r="C141" s="48"/>
      <c r="D141" s="48"/>
      <c r="E141" s="49" t="s">
        <v>244</v>
      </c>
      <c r="F141" s="50">
        <v>1.6800000000000002</v>
      </c>
    </row>
    <row r="142" spans="1:6" ht="14.25" hidden="1" thickTop="1" thickBot="1">
      <c r="A142" s="47" t="s">
        <v>247</v>
      </c>
      <c r="B142" s="48" t="e">
        <f>#REF!*0.05+#REF!</f>
        <v>#REF!</v>
      </c>
      <c r="C142" s="48"/>
      <c r="D142" s="48"/>
      <c r="E142" s="49" t="s">
        <v>248</v>
      </c>
      <c r="F142" s="50">
        <v>1.65</v>
      </c>
    </row>
    <row r="143" spans="1:6" ht="14.25" hidden="1" thickTop="1" thickBot="1">
      <c r="A143" s="47" t="s">
        <v>251</v>
      </c>
      <c r="B143" s="48" t="e">
        <f>#REF!*0.05+#REF!</f>
        <v>#REF!</v>
      </c>
      <c r="C143" s="48"/>
      <c r="D143" s="48"/>
      <c r="E143" s="49" t="s">
        <v>252</v>
      </c>
      <c r="F143" s="50">
        <v>1.62</v>
      </c>
    </row>
    <row r="144" spans="1:6" ht="14.25" hidden="1" thickTop="1" thickBot="1">
      <c r="A144" s="47" t="s">
        <v>255</v>
      </c>
      <c r="B144" s="48" t="e">
        <f>#REF!*0.05+#REF!</f>
        <v>#REF!</v>
      </c>
      <c r="C144" s="48"/>
      <c r="D144" s="48"/>
      <c r="E144" s="49" t="s">
        <v>256</v>
      </c>
      <c r="F144" s="50">
        <v>1.6</v>
      </c>
    </row>
    <row r="145" spans="1:6" ht="14.25" hidden="1" thickTop="1" thickBot="1">
      <c r="A145" s="47" t="s">
        <v>259</v>
      </c>
      <c r="B145" s="48" t="e">
        <f>#REF!*0.05+#REF!</f>
        <v>#REF!</v>
      </c>
      <c r="C145" s="48"/>
      <c r="D145" s="48"/>
      <c r="E145" s="49" t="s">
        <v>260</v>
      </c>
      <c r="F145" s="50">
        <v>1.5750000000000002</v>
      </c>
    </row>
    <row r="146" spans="1:6" ht="14.25" hidden="1" thickTop="1" thickBot="1">
      <c r="A146" s="47" t="s">
        <v>263</v>
      </c>
      <c r="B146" s="48" t="e">
        <f>#REF!*0.05+#REF!</f>
        <v>#REF!</v>
      </c>
      <c r="C146" s="48"/>
      <c r="D146" s="48"/>
      <c r="E146" s="49" t="s">
        <v>264</v>
      </c>
      <c r="F146" s="50">
        <v>1.55</v>
      </c>
    </row>
    <row r="147" spans="1:6" ht="14.25" hidden="1" thickTop="1" thickBot="1">
      <c r="A147" s="47" t="s">
        <v>267</v>
      </c>
      <c r="B147" s="48" t="e">
        <f>#REF!*0.05+#REF!</f>
        <v>#REF!</v>
      </c>
      <c r="C147" s="48"/>
      <c r="D147" s="48"/>
      <c r="E147" s="49" t="s">
        <v>268</v>
      </c>
      <c r="F147" s="50">
        <v>1.55</v>
      </c>
    </row>
    <row r="148" spans="1:6" ht="14.25" hidden="1" thickTop="1" thickBot="1">
      <c r="A148" s="47" t="s">
        <v>271</v>
      </c>
      <c r="B148" s="48" t="e">
        <f>#REF!*0.05+#REF!</f>
        <v>#REF!</v>
      </c>
      <c r="C148" s="48"/>
      <c r="D148" s="48"/>
      <c r="E148" s="49" t="s">
        <v>272</v>
      </c>
      <c r="F148" s="50">
        <v>1.48</v>
      </c>
    </row>
    <row r="149" spans="1:6" ht="14.25" hidden="1" thickTop="1" thickBot="1">
      <c r="A149" s="47" t="s">
        <v>275</v>
      </c>
      <c r="B149" s="48" t="e">
        <f>#REF!*0.05+#REF!</f>
        <v>#REF!</v>
      </c>
      <c r="C149" s="48"/>
      <c r="D149" s="48"/>
      <c r="E149" s="49" t="s">
        <v>276</v>
      </c>
      <c r="F149" s="50">
        <v>1.45</v>
      </c>
    </row>
    <row r="150" spans="1:6" ht="14.25" hidden="1" thickTop="1" thickBot="1">
      <c r="A150" s="47" t="s">
        <v>279</v>
      </c>
      <c r="B150" s="48" t="e">
        <f>#REF!*0.05+#REF!</f>
        <v>#REF!</v>
      </c>
      <c r="C150" s="48"/>
      <c r="D150" s="48"/>
      <c r="E150" s="49" t="s">
        <v>280</v>
      </c>
      <c r="F150" s="50">
        <v>1.43</v>
      </c>
    </row>
    <row r="151" spans="1:6" ht="14.25" hidden="1" thickTop="1" thickBot="1">
      <c r="A151" s="47" t="s">
        <v>283</v>
      </c>
      <c r="B151" s="48" t="e">
        <f>#REF!*0.05+#REF!</f>
        <v>#REF!</v>
      </c>
      <c r="C151" s="48"/>
      <c r="D151" s="48"/>
      <c r="E151" s="49" t="s">
        <v>284</v>
      </c>
      <c r="F151" s="50">
        <v>1.4</v>
      </c>
    </row>
    <row r="152" spans="1:6" ht="14.25" hidden="1" thickTop="1" thickBot="1">
      <c r="A152" s="47" t="s">
        <v>287</v>
      </c>
      <c r="B152" s="48" t="e">
        <f>#REF!*0.05+#REF!</f>
        <v>#REF!</v>
      </c>
      <c r="C152" s="48"/>
      <c r="D152" s="48"/>
      <c r="E152" s="49" t="s">
        <v>288</v>
      </c>
      <c r="F152" s="50">
        <v>1.36</v>
      </c>
    </row>
    <row r="153" spans="1:6" ht="14.25" hidden="1" thickTop="1" thickBot="1">
      <c r="A153" s="47" t="s">
        <v>291</v>
      </c>
      <c r="B153" s="48" t="e">
        <f>#REF!*0.05+#REF!</f>
        <v>#REF!</v>
      </c>
      <c r="C153" s="48"/>
      <c r="D153" s="48"/>
      <c r="E153" s="49" t="s">
        <v>292</v>
      </c>
      <c r="F153" s="50">
        <v>1.34</v>
      </c>
    </row>
    <row r="154" spans="1:6" ht="14.25" hidden="1" thickTop="1" thickBot="1">
      <c r="A154" s="47" t="s">
        <v>295</v>
      </c>
      <c r="B154" s="48" t="e">
        <f>#REF!*0.05+#REF!</f>
        <v>#REF!</v>
      </c>
      <c r="C154" s="48"/>
      <c r="D154" s="48"/>
      <c r="E154" s="49" t="s">
        <v>296</v>
      </c>
      <c r="F154" s="50">
        <v>1.32</v>
      </c>
    </row>
    <row r="155" spans="1:6" ht="14.25" hidden="1" thickTop="1" thickBot="1">
      <c r="A155" s="47" t="s">
        <v>299</v>
      </c>
      <c r="B155" s="48" t="e">
        <f>#REF!*0.05+#REF!</f>
        <v>#REF!</v>
      </c>
      <c r="C155" s="48"/>
      <c r="D155" s="48"/>
      <c r="E155" s="49" t="s">
        <v>300</v>
      </c>
      <c r="F155" s="50">
        <v>1.29</v>
      </c>
    </row>
    <row r="156" spans="1:6" ht="14.25" hidden="1" thickTop="1" thickBot="1">
      <c r="A156" s="47" t="s">
        <v>303</v>
      </c>
      <c r="B156" s="48" t="e">
        <f>#REF!*0.05+#REF!</f>
        <v>#REF!</v>
      </c>
      <c r="C156" s="48"/>
      <c r="D156" s="48"/>
      <c r="E156" s="49" t="s">
        <v>304</v>
      </c>
      <c r="F156" s="50">
        <v>1.25</v>
      </c>
    </row>
    <row r="157" spans="1:6" ht="14.25" hidden="1" thickTop="1" thickBot="1">
      <c r="A157" s="47" t="s">
        <v>307</v>
      </c>
      <c r="B157" s="48" t="e">
        <f>#REF!*0.05+#REF!</f>
        <v>#REF!</v>
      </c>
      <c r="C157" s="48"/>
      <c r="D157" s="48"/>
      <c r="E157" s="49" t="s">
        <v>308</v>
      </c>
      <c r="F157" s="50">
        <v>1.23</v>
      </c>
    </row>
    <row r="158" spans="1:6" ht="14.25" hidden="1" thickTop="1" thickBot="1">
      <c r="A158" s="47" t="s">
        <v>310</v>
      </c>
      <c r="B158" s="48" t="e">
        <f>#REF!*0.05+#REF!</f>
        <v>#REF!</v>
      </c>
      <c r="C158" s="48"/>
      <c r="D158" s="48"/>
      <c r="E158" s="49" t="s">
        <v>311</v>
      </c>
      <c r="F158" s="50">
        <v>1.2</v>
      </c>
    </row>
    <row r="159" spans="1:6" ht="14.25" hidden="1" thickTop="1" thickBot="1">
      <c r="A159" s="47" t="s">
        <v>314</v>
      </c>
      <c r="B159" s="48" t="e">
        <f>#REF!*0.05+#REF!</f>
        <v>#REF!</v>
      </c>
      <c r="C159" s="48"/>
      <c r="D159" s="48"/>
      <c r="E159" s="49" t="s">
        <v>315</v>
      </c>
      <c r="F159" s="50">
        <v>1.17</v>
      </c>
    </row>
    <row r="160" spans="1:6" ht="14.25" hidden="1" thickTop="1" thickBot="1">
      <c r="A160" s="47" t="s">
        <v>318</v>
      </c>
      <c r="B160" s="48" t="e">
        <f>#REF!*0.05+#REF!</f>
        <v>#REF!</v>
      </c>
      <c r="C160" s="48"/>
      <c r="D160" s="48"/>
      <c r="E160" s="49" t="s">
        <v>319</v>
      </c>
      <c r="F160" s="50">
        <v>1.1400000000000001</v>
      </c>
    </row>
    <row r="161" spans="1:6" ht="14.25" hidden="1" thickTop="1" thickBot="1">
      <c r="A161" s="47" t="s">
        <v>322</v>
      </c>
      <c r="B161" s="48" t="e">
        <f>#REF!*0.05+#REF!</f>
        <v>#REF!</v>
      </c>
      <c r="C161" s="48"/>
      <c r="D161" s="48"/>
      <c r="E161" s="49" t="s">
        <v>323</v>
      </c>
      <c r="F161" s="50">
        <v>1.1100000000000001</v>
      </c>
    </row>
    <row r="162" spans="1:6" ht="14.25" hidden="1" thickTop="1" thickBot="1">
      <c r="A162" s="47" t="s">
        <v>326</v>
      </c>
      <c r="B162" s="48" t="e">
        <f>#REF!*0.05+#REF!</f>
        <v>#REF!</v>
      </c>
      <c r="C162" s="48"/>
      <c r="D162" s="48"/>
      <c r="E162" s="49" t="s">
        <v>327</v>
      </c>
      <c r="F162" s="50">
        <v>1.08</v>
      </c>
    </row>
    <row r="163" spans="1:6" ht="14.25" hidden="1" thickTop="1" thickBot="1">
      <c r="A163" s="47" t="s">
        <v>330</v>
      </c>
      <c r="B163" s="48" t="e">
        <f>#REF!*0.05+#REF!</f>
        <v>#REF!</v>
      </c>
      <c r="C163" s="48"/>
      <c r="D163" s="48"/>
      <c r="E163" s="49" t="s">
        <v>331</v>
      </c>
      <c r="F163" s="50">
        <v>1.05</v>
      </c>
    </row>
    <row r="164" spans="1:6" ht="14.25" hidden="1" thickTop="1" thickBot="1">
      <c r="A164" s="47" t="s">
        <v>334</v>
      </c>
      <c r="B164" s="48" t="e">
        <f>#REF!*0.05+#REF!</f>
        <v>#REF!</v>
      </c>
      <c r="C164" s="48"/>
      <c r="D164" s="48"/>
      <c r="E164" s="49" t="s">
        <v>335</v>
      </c>
      <c r="F164" s="50">
        <v>1.03</v>
      </c>
    </row>
    <row r="165" spans="1:6" ht="14.25" hidden="1" thickTop="1" thickBot="1">
      <c r="A165" s="47" t="s">
        <v>338</v>
      </c>
      <c r="B165" s="48" t="e">
        <f>#REF!*0.05+#REF!</f>
        <v>#REF!</v>
      </c>
      <c r="C165" s="48"/>
      <c r="D165" s="48"/>
      <c r="E165" s="49" t="s">
        <v>339</v>
      </c>
      <c r="F165" s="50">
        <v>1</v>
      </c>
    </row>
    <row r="166" spans="1:6" ht="14.25" hidden="1" thickTop="1" thickBot="1">
      <c r="A166" s="47" t="s">
        <v>342</v>
      </c>
      <c r="B166" s="48" t="e">
        <f>#REF!*0.05+#REF!</f>
        <v>#REF!</v>
      </c>
      <c r="C166" s="48"/>
      <c r="D166" s="48"/>
      <c r="E166" s="49" t="s">
        <v>343</v>
      </c>
      <c r="F166" s="50">
        <v>0.97</v>
      </c>
    </row>
    <row r="167" spans="1:6" ht="14.25" hidden="1" thickTop="1" thickBot="1">
      <c r="A167" s="47" t="s">
        <v>344</v>
      </c>
      <c r="B167" s="48" t="e">
        <f>#REF!*0.05+#REF!</f>
        <v>#REF!</v>
      </c>
      <c r="C167" s="48"/>
      <c r="D167" s="48"/>
      <c r="E167" s="49" t="s">
        <v>345</v>
      </c>
      <c r="F167" s="50">
        <v>0.94</v>
      </c>
    </row>
    <row r="168" spans="1:6" ht="14.25" hidden="1" thickTop="1" thickBot="1">
      <c r="A168" s="47" t="s">
        <v>348</v>
      </c>
      <c r="B168" s="48" t="e">
        <f>#REF!*0.05+#REF!</f>
        <v>#REF!</v>
      </c>
      <c r="C168" s="48"/>
      <c r="D168" s="48"/>
      <c r="E168" s="49" t="s">
        <v>349</v>
      </c>
      <c r="F168" s="50">
        <v>0.91</v>
      </c>
    </row>
    <row r="169" spans="1:6" ht="14.25" hidden="1" thickTop="1" thickBot="1">
      <c r="A169" s="47" t="s">
        <v>352</v>
      </c>
      <c r="B169" s="48" t="e">
        <f>#REF!*0.05+#REF!</f>
        <v>#REF!</v>
      </c>
      <c r="C169" s="48"/>
      <c r="D169" s="48"/>
      <c r="E169" s="49" t="s">
        <v>353</v>
      </c>
      <c r="F169" s="50">
        <v>0.88</v>
      </c>
    </row>
    <row r="170" spans="1:6" ht="14.25" hidden="1" thickTop="1" thickBot="1">
      <c r="A170" s="47" t="s">
        <v>356</v>
      </c>
      <c r="B170" s="48" t="e">
        <f>#REF!*0.05+#REF!</f>
        <v>#REF!</v>
      </c>
      <c r="C170" s="48"/>
      <c r="D170" s="48"/>
      <c r="E170" s="49" t="s">
        <v>357</v>
      </c>
      <c r="F170" s="50">
        <v>0.85</v>
      </c>
    </row>
    <row r="171" spans="1:6" ht="14.25" hidden="1" thickTop="1" thickBot="1">
      <c r="A171" s="47" t="s">
        <v>360</v>
      </c>
      <c r="B171" s="48" t="e">
        <f>#REF!*0.05+#REF!</f>
        <v>#REF!</v>
      </c>
      <c r="C171" s="48"/>
      <c r="D171" s="48"/>
      <c r="E171" s="49" t="s">
        <v>361</v>
      </c>
      <c r="F171" s="50">
        <v>0.83</v>
      </c>
    </row>
    <row r="172" spans="1:6" ht="14.25" hidden="1" thickTop="1" thickBot="1">
      <c r="A172" s="47" t="s">
        <v>364</v>
      </c>
      <c r="B172" s="48" t="e">
        <f>#REF!*0.05+#REF!</f>
        <v>#REF!</v>
      </c>
      <c r="C172" s="48"/>
      <c r="D172" s="48"/>
      <c r="E172" s="49" t="s">
        <v>365</v>
      </c>
      <c r="F172" s="50">
        <v>0.8</v>
      </c>
    </row>
    <row r="173" spans="1:6" ht="14.25" hidden="1" thickTop="1" thickBot="1">
      <c r="A173" s="47" t="s">
        <v>368</v>
      </c>
      <c r="B173" s="48" t="e">
        <f>#REF!*0.05+#REF!</f>
        <v>#REF!</v>
      </c>
      <c r="C173" s="48"/>
      <c r="D173" s="48"/>
      <c r="E173" s="49" t="s">
        <v>369</v>
      </c>
      <c r="F173" s="50">
        <v>0.77</v>
      </c>
    </row>
    <row r="174" spans="1:6" ht="14.25" hidden="1" thickTop="1" thickBot="1">
      <c r="A174" s="47" t="s">
        <v>372</v>
      </c>
      <c r="B174" s="48" t="e">
        <f>#REF!*0.05+#REF!</f>
        <v>#REF!</v>
      </c>
      <c r="C174" s="48"/>
      <c r="D174" s="48"/>
      <c r="E174" s="49" t="s">
        <v>373</v>
      </c>
      <c r="F174" s="50">
        <v>0.74</v>
      </c>
    </row>
    <row r="175" spans="1:6" ht="14.25" hidden="1" thickTop="1" thickBot="1">
      <c r="A175" s="47" t="s">
        <v>376</v>
      </c>
      <c r="B175" s="48" t="e">
        <f>#REF!*0.05+#REF!</f>
        <v>#REF!</v>
      </c>
      <c r="C175" s="48"/>
      <c r="D175" s="48"/>
      <c r="E175" s="49" t="s">
        <v>377</v>
      </c>
      <c r="F175" s="50">
        <v>0.71</v>
      </c>
    </row>
    <row r="176" spans="1:6" ht="14.25" hidden="1" thickTop="1" thickBot="1">
      <c r="A176" s="47" t="s">
        <v>380</v>
      </c>
      <c r="B176" s="48" t="e">
        <f>#REF!*0.05+#REF!</f>
        <v>#REF!</v>
      </c>
      <c r="C176" s="48"/>
      <c r="D176" s="48"/>
      <c r="E176" s="49" t="s">
        <v>381</v>
      </c>
      <c r="F176" s="50">
        <v>0.68</v>
      </c>
    </row>
    <row r="177" spans="1:6" ht="14.25" hidden="1" thickTop="1" thickBot="1">
      <c r="A177" s="47" t="s">
        <v>384</v>
      </c>
      <c r="B177" s="48" t="e">
        <f>#REF!*0.05+#REF!</f>
        <v>#REF!</v>
      </c>
      <c r="C177" s="48"/>
      <c r="D177" s="48"/>
      <c r="E177" s="49" t="s">
        <v>385</v>
      </c>
      <c r="F177" s="50">
        <v>0.65</v>
      </c>
    </row>
    <row r="178" spans="1:6" ht="14.25" hidden="1" thickTop="1" thickBot="1">
      <c r="A178" s="47" t="s">
        <v>388</v>
      </c>
      <c r="B178" s="48" t="e">
        <f>#REF!*0.05+#REF!</f>
        <v>#REF!</v>
      </c>
      <c r="C178" s="48"/>
      <c r="D178" s="48"/>
      <c r="E178" s="49" t="s">
        <v>389</v>
      </c>
      <c r="F178" s="50">
        <v>0.62</v>
      </c>
    </row>
    <row r="179" spans="1:6" ht="14.25" hidden="1" thickTop="1" thickBot="1">
      <c r="A179" s="47" t="s">
        <v>392</v>
      </c>
      <c r="B179" s="48" t="e">
        <f>#REF!*0.05+#REF!</f>
        <v>#REF!</v>
      </c>
      <c r="C179" s="48"/>
      <c r="D179" s="48"/>
      <c r="E179" s="49" t="s">
        <v>393</v>
      </c>
      <c r="F179" s="50">
        <v>0.60000000000000009</v>
      </c>
    </row>
    <row r="180" spans="1:6" ht="14.25" hidden="1" thickTop="1" thickBot="1">
      <c r="A180" s="47" t="s">
        <v>396</v>
      </c>
      <c r="B180" s="48" t="e">
        <f>#REF!*0.05+#REF!</f>
        <v>#REF!</v>
      </c>
      <c r="C180" s="48"/>
      <c r="D180" s="48"/>
      <c r="E180" s="49" t="s">
        <v>397</v>
      </c>
      <c r="F180" s="50">
        <v>0.56000000000000005</v>
      </c>
    </row>
    <row r="181" spans="1:6" ht="14.25" hidden="1" thickTop="1" thickBot="1">
      <c r="A181" s="47" t="s">
        <v>400</v>
      </c>
      <c r="B181" s="48" t="e">
        <f>#REF!*0.05+#REF!</f>
        <v>#REF!</v>
      </c>
      <c r="C181" s="48"/>
      <c r="D181" s="48"/>
      <c r="E181" s="49" t="s">
        <v>401</v>
      </c>
      <c r="F181" s="50">
        <v>0.52</v>
      </c>
    </row>
    <row r="182" spans="1:6" ht="14.25" hidden="1" thickTop="1" thickBot="1">
      <c r="A182" s="200" t="s">
        <v>786</v>
      </c>
      <c r="B182" s="200"/>
      <c r="C182" s="200"/>
      <c r="D182" s="200"/>
      <c r="E182" s="200"/>
      <c r="F182" s="200"/>
    </row>
    <row r="183" spans="1:6" ht="14.25" hidden="1" thickTop="1" thickBot="1">
      <c r="A183" s="47" t="s">
        <v>615</v>
      </c>
      <c r="B183" s="48" t="e">
        <f>#REF!*0.05+#REF!</f>
        <v>#REF!</v>
      </c>
      <c r="C183" s="48"/>
      <c r="D183" s="48"/>
      <c r="E183" s="49" t="s">
        <v>682</v>
      </c>
      <c r="F183" s="50">
        <v>2.6</v>
      </c>
    </row>
    <row r="184" spans="1:6" ht="14.25" hidden="1" thickTop="1" thickBot="1">
      <c r="A184" s="47" t="s">
        <v>616</v>
      </c>
      <c r="B184" s="48" t="e">
        <f>#REF!*0.05+#REF!</f>
        <v>#REF!</v>
      </c>
      <c r="C184" s="48"/>
      <c r="D184" s="48"/>
      <c r="E184" s="49" t="s">
        <v>682</v>
      </c>
      <c r="F184" s="50">
        <v>2.4</v>
      </c>
    </row>
    <row r="185" spans="1:6" ht="14.25" hidden="1" thickTop="1" thickBot="1">
      <c r="A185" s="47" t="s">
        <v>479</v>
      </c>
      <c r="B185" s="48" t="e">
        <f>#REF!*0.05+#REF!</f>
        <v>#REF!</v>
      </c>
      <c r="C185" s="48"/>
      <c r="D185" s="48"/>
      <c r="E185" s="49" t="s">
        <v>480</v>
      </c>
      <c r="F185" s="50">
        <v>1.48</v>
      </c>
    </row>
    <row r="186" spans="1:6" ht="14.25" hidden="1" thickTop="1" thickBot="1">
      <c r="A186" s="47" t="s">
        <v>483</v>
      </c>
      <c r="B186" s="48" t="e">
        <f>#REF!*0.05+#REF!</f>
        <v>#REF!</v>
      </c>
      <c r="C186" s="48"/>
      <c r="D186" s="48"/>
      <c r="E186" s="49" t="s">
        <v>484</v>
      </c>
      <c r="F186" s="50">
        <v>1.7000000000000002</v>
      </c>
    </row>
    <row r="187" spans="1:6" ht="14.25" hidden="1" thickTop="1" thickBot="1">
      <c r="A187" s="47" t="s">
        <v>487</v>
      </c>
      <c r="B187" s="48" t="e">
        <f>#REF!*0.05+#REF!</f>
        <v>#REF!</v>
      </c>
      <c r="C187" s="48"/>
      <c r="D187" s="48"/>
      <c r="E187" s="49" t="s">
        <v>488</v>
      </c>
      <c r="F187" s="50">
        <v>1.3</v>
      </c>
    </row>
    <row r="188" spans="1:6" ht="14.25" hidden="1" thickTop="1" thickBot="1">
      <c r="A188" s="47" t="s">
        <v>491</v>
      </c>
      <c r="B188" s="48" t="e">
        <f>#REF!*0.05+#REF!</f>
        <v>#REF!</v>
      </c>
      <c r="C188" s="48"/>
      <c r="D188" s="48"/>
      <c r="E188" s="49" t="s">
        <v>492</v>
      </c>
      <c r="F188" s="50">
        <v>1.52</v>
      </c>
    </row>
    <row r="189" spans="1:6" ht="14.25" hidden="1" thickTop="1" thickBot="1">
      <c r="A189" s="47" t="s">
        <v>494</v>
      </c>
      <c r="B189" s="48" t="e">
        <f>#REF!*0.05+#REF!</f>
        <v>#REF!</v>
      </c>
      <c r="C189" s="48"/>
      <c r="D189" s="48"/>
      <c r="E189" s="49" t="s">
        <v>495</v>
      </c>
      <c r="F189" s="50">
        <v>1.0349999999999999</v>
      </c>
    </row>
    <row r="190" spans="1:6" ht="14.25" hidden="1" thickTop="1" thickBot="1">
      <c r="A190" s="47" t="s">
        <v>614</v>
      </c>
      <c r="B190" s="48" t="e">
        <f>#REF!*0.05+#REF!</f>
        <v>#REF!</v>
      </c>
      <c r="C190" s="48"/>
      <c r="D190" s="48"/>
      <c r="E190" s="49" t="s">
        <v>629</v>
      </c>
      <c r="F190" s="50">
        <v>1.1000000000000001</v>
      </c>
    </row>
    <row r="191" spans="1:6" ht="14.25" hidden="1" thickTop="1" thickBot="1">
      <c r="A191" s="47" t="s">
        <v>498</v>
      </c>
      <c r="B191" s="48" t="e">
        <f>#REF!*0.05+#REF!</f>
        <v>#REF!</v>
      </c>
      <c r="C191" s="48"/>
      <c r="D191" s="48"/>
      <c r="E191" s="49" t="s">
        <v>499</v>
      </c>
      <c r="F191" s="50">
        <v>0.111</v>
      </c>
    </row>
    <row r="192" spans="1:6" ht="14.25" hidden="1" thickTop="1" thickBot="1">
      <c r="A192" s="47" t="s">
        <v>610</v>
      </c>
      <c r="B192" s="48" t="e">
        <f>#REF!*0.05+#REF!</f>
        <v>#REF!</v>
      </c>
      <c r="C192" s="48"/>
      <c r="D192" s="48"/>
      <c r="E192" s="49" t="s">
        <v>499</v>
      </c>
      <c r="F192" s="50">
        <v>0.111</v>
      </c>
    </row>
    <row r="193" spans="1:6" ht="14.25" hidden="1" thickTop="1" thickBot="1">
      <c r="A193" s="47" t="s">
        <v>502</v>
      </c>
      <c r="B193" s="48" t="e">
        <f>#REF!*0.05+#REF!</f>
        <v>#REF!</v>
      </c>
      <c r="C193" s="48"/>
      <c r="D193" s="48"/>
      <c r="E193" s="49" t="s">
        <v>503</v>
      </c>
      <c r="F193" s="50">
        <v>0.128</v>
      </c>
    </row>
    <row r="194" spans="1:6" ht="14.25" hidden="1" thickTop="1" thickBot="1">
      <c r="A194" s="47" t="s">
        <v>611</v>
      </c>
      <c r="B194" s="48" t="e">
        <f>#REF!*0.05+#REF!</f>
        <v>#REF!</v>
      </c>
      <c r="C194" s="48"/>
      <c r="D194" s="48"/>
      <c r="E194" s="49" t="s">
        <v>503</v>
      </c>
      <c r="F194" s="50">
        <v>0.128</v>
      </c>
    </row>
    <row r="195" spans="1:6" ht="14.25" hidden="1" thickTop="1" thickBot="1">
      <c r="A195" s="47" t="s">
        <v>506</v>
      </c>
      <c r="B195" s="48" t="e">
        <f>#REF!*0.05+#REF!</f>
        <v>#REF!</v>
      </c>
      <c r="C195" s="48"/>
      <c r="D195" s="48"/>
      <c r="E195" s="49" t="s">
        <v>507</v>
      </c>
      <c r="F195" s="50">
        <v>0.14499999999999999</v>
      </c>
    </row>
    <row r="196" spans="1:6" ht="14.25" hidden="1" thickTop="1" thickBot="1">
      <c r="A196" s="47" t="s">
        <v>612</v>
      </c>
      <c r="B196" s="48" t="e">
        <f>#REF!*0.05+#REF!</f>
        <v>#REF!</v>
      </c>
      <c r="C196" s="48"/>
      <c r="D196" s="48"/>
      <c r="E196" s="49" t="s">
        <v>507</v>
      </c>
      <c r="F196" s="50">
        <v>0.14499999999999999</v>
      </c>
    </row>
    <row r="197" spans="1:6" ht="14.25" hidden="1" thickTop="1" thickBot="1">
      <c r="A197" s="47" t="s">
        <v>510</v>
      </c>
      <c r="B197" s="48" t="e">
        <f>#REF!*0.05+#REF!</f>
        <v>#REF!</v>
      </c>
      <c r="C197" s="48"/>
      <c r="D197" s="48"/>
      <c r="E197" s="49" t="s">
        <v>511</v>
      </c>
      <c r="F197" s="50">
        <v>0.16</v>
      </c>
    </row>
    <row r="198" spans="1:6" ht="14.25" hidden="1" thickTop="1" thickBot="1">
      <c r="A198" s="47" t="s">
        <v>613</v>
      </c>
      <c r="B198" s="48" t="e">
        <f>#REF!*0.05+#REF!</f>
        <v>#REF!</v>
      </c>
      <c r="C198" s="48"/>
      <c r="D198" s="48"/>
      <c r="E198" s="49" t="s">
        <v>511</v>
      </c>
      <c r="F198" s="50">
        <v>0.16</v>
      </c>
    </row>
    <row r="199" spans="1:6" ht="14.25" hidden="1" thickTop="1" thickBot="1">
      <c r="A199" s="207" t="s">
        <v>787</v>
      </c>
      <c r="B199" s="207"/>
      <c r="C199" s="207"/>
      <c r="D199" s="207"/>
      <c r="E199" s="207"/>
      <c r="F199" s="207"/>
    </row>
    <row r="200" spans="1:6" ht="14.25" hidden="1" thickTop="1" thickBot="1">
      <c r="A200" s="47" t="s">
        <v>225</v>
      </c>
      <c r="B200" s="48" t="e">
        <f>#REF!*0.05+#REF!</f>
        <v>#REF!</v>
      </c>
      <c r="C200" s="48"/>
      <c r="D200" s="48"/>
      <c r="E200" s="49" t="s">
        <v>226</v>
      </c>
      <c r="F200" s="50">
        <v>0.02</v>
      </c>
    </row>
    <row r="201" spans="1:6" ht="14.25" hidden="1" thickTop="1" thickBot="1">
      <c r="A201" s="47" t="s">
        <v>229</v>
      </c>
      <c r="B201" s="48" t="e">
        <f>#REF!*0.05+#REF!</f>
        <v>#REF!</v>
      </c>
      <c r="C201" s="48"/>
      <c r="D201" s="48"/>
      <c r="E201" s="49" t="s">
        <v>230</v>
      </c>
      <c r="F201" s="50">
        <v>2.5000000000000001E-2</v>
      </c>
    </row>
    <row r="202" spans="1:6" ht="14.25" hidden="1" thickTop="1" thickBot="1">
      <c r="A202" s="47" t="s">
        <v>233</v>
      </c>
      <c r="B202" s="48" t="e">
        <f>#REF!*0.05+#REF!</f>
        <v>#REF!</v>
      </c>
      <c r="C202" s="48"/>
      <c r="D202" s="48"/>
      <c r="E202" s="49" t="s">
        <v>234</v>
      </c>
      <c r="F202" s="50">
        <v>0.03</v>
      </c>
    </row>
    <row r="203" spans="1:6" ht="14.25" hidden="1" thickTop="1" thickBot="1">
      <c r="A203" s="47" t="s">
        <v>237</v>
      </c>
      <c r="B203" s="48" t="e">
        <f>#REF!*0.05+#REF!</f>
        <v>#REF!</v>
      </c>
      <c r="C203" s="48"/>
      <c r="D203" s="48"/>
      <c r="E203" s="49" t="s">
        <v>238</v>
      </c>
      <c r="F203" s="50">
        <v>4.3000000000000003E-2</v>
      </c>
    </row>
    <row r="204" spans="1:6" ht="14.25" hidden="1" thickTop="1" thickBot="1">
      <c r="A204" s="47" t="s">
        <v>241</v>
      </c>
      <c r="B204" s="48" t="e">
        <f>#REF!*0.05+#REF!</f>
        <v>#REF!</v>
      </c>
      <c r="C204" s="48"/>
      <c r="D204" s="48"/>
      <c r="E204" s="49" t="s">
        <v>242</v>
      </c>
      <c r="F204" s="50">
        <v>5.3999999999999999E-2</v>
      </c>
    </row>
    <row r="205" spans="1:6" ht="14.25" hidden="1" thickTop="1" thickBot="1">
      <c r="A205" s="47" t="s">
        <v>245</v>
      </c>
      <c r="B205" s="48" t="e">
        <f>#REF!*0.05+#REF!</f>
        <v>#REF!</v>
      </c>
      <c r="C205" s="48"/>
      <c r="D205" s="48"/>
      <c r="E205" s="49" t="s">
        <v>246</v>
      </c>
      <c r="F205" s="50">
        <v>6.5000000000000002E-2</v>
      </c>
    </row>
    <row r="206" spans="1:6" ht="14.25" hidden="1" thickTop="1" thickBot="1">
      <c r="A206" s="47" t="s">
        <v>249</v>
      </c>
      <c r="B206" s="48" t="e">
        <f>#REF!*0.05+#REF!</f>
        <v>#REF!</v>
      </c>
      <c r="C206" s="48"/>
      <c r="D206" s="48"/>
      <c r="E206" s="49" t="s">
        <v>250</v>
      </c>
      <c r="F206" s="50">
        <v>7.1000000000000008E-2</v>
      </c>
    </row>
    <row r="207" spans="1:6" ht="14.25" hidden="1" thickTop="1" thickBot="1">
      <c r="A207" s="47" t="s">
        <v>253</v>
      </c>
      <c r="B207" s="48" t="e">
        <f>#REF!*0.05+#REF!</f>
        <v>#REF!</v>
      </c>
      <c r="C207" s="48"/>
      <c r="D207" s="48"/>
      <c r="E207" s="49" t="s">
        <v>254</v>
      </c>
      <c r="F207" s="50">
        <v>8.1000000000000003E-2</v>
      </c>
    </row>
    <row r="208" spans="1:6" ht="14.25" hidden="1" thickTop="1" thickBot="1">
      <c r="A208" s="47" t="s">
        <v>257</v>
      </c>
      <c r="B208" s="48" t="e">
        <f>#REF!*0.05+#REF!</f>
        <v>#REF!</v>
      </c>
      <c r="C208" s="48"/>
      <c r="D208" s="48"/>
      <c r="E208" s="49" t="s">
        <v>258</v>
      </c>
      <c r="F208" s="50">
        <v>9.1999999999999998E-2</v>
      </c>
    </row>
    <row r="209" spans="1:6" ht="14.25" hidden="1" thickTop="1" thickBot="1">
      <c r="A209" s="47" t="s">
        <v>261</v>
      </c>
      <c r="B209" s="48" t="e">
        <f>#REF!*0.05+#REF!</f>
        <v>#REF!</v>
      </c>
      <c r="C209" s="48"/>
      <c r="D209" s="48"/>
      <c r="E209" s="49" t="s">
        <v>262</v>
      </c>
      <c r="F209" s="50">
        <v>0.10300000000000001</v>
      </c>
    </row>
    <row r="210" spans="1:6" ht="14.25" hidden="1" thickTop="1" thickBot="1">
      <c r="A210" s="47" t="s">
        <v>265</v>
      </c>
      <c r="B210" s="48" t="e">
        <f>#REF!*0.05+#REF!</f>
        <v>#REF!</v>
      </c>
      <c r="C210" s="48"/>
      <c r="D210" s="48"/>
      <c r="E210" s="49" t="s">
        <v>266</v>
      </c>
      <c r="F210" s="50">
        <v>0.11</v>
      </c>
    </row>
    <row r="211" spans="1:6" ht="14.25" hidden="1" thickTop="1" thickBot="1">
      <c r="A211" s="47" t="s">
        <v>269</v>
      </c>
      <c r="B211" s="48" t="e">
        <f>#REF!*0.05+#REF!</f>
        <v>#REF!</v>
      </c>
      <c r="C211" s="48"/>
      <c r="D211" s="48"/>
      <c r="E211" s="49" t="s">
        <v>270</v>
      </c>
      <c r="F211" s="50">
        <v>0.12</v>
      </c>
    </row>
    <row r="212" spans="1:6" ht="14.25" hidden="1" thickTop="1" thickBot="1">
      <c r="A212" s="47" t="s">
        <v>273</v>
      </c>
      <c r="B212" s="48" t="e">
        <f>#REF!*0.05+#REF!</f>
        <v>#REF!</v>
      </c>
      <c r="C212" s="48"/>
      <c r="D212" s="48"/>
      <c r="E212" s="49" t="s">
        <v>274</v>
      </c>
      <c r="F212" s="50">
        <v>0.125</v>
      </c>
    </row>
    <row r="213" spans="1:6" ht="14.25" hidden="1" thickTop="1" thickBot="1">
      <c r="A213" s="47" t="s">
        <v>277</v>
      </c>
      <c r="B213" s="48" t="e">
        <f>#REF!*0.05+#REF!</f>
        <v>#REF!</v>
      </c>
      <c r="C213" s="48"/>
      <c r="D213" s="48"/>
      <c r="E213" s="49" t="s">
        <v>278</v>
      </c>
      <c r="F213" s="50">
        <v>0.12</v>
      </c>
    </row>
    <row r="214" spans="1:6" ht="14.25" hidden="1" thickTop="1" thickBot="1">
      <c r="A214" s="47" t="s">
        <v>281</v>
      </c>
      <c r="B214" s="48" t="e">
        <f>#REF!*0.05+#REF!</f>
        <v>#REF!</v>
      </c>
      <c r="C214" s="48"/>
      <c r="D214" s="48"/>
      <c r="E214" s="49" t="s">
        <v>282</v>
      </c>
      <c r="F214" s="50">
        <v>0.13700000000000001</v>
      </c>
    </row>
    <row r="215" spans="1:6" ht="14.25" hidden="1" thickTop="1" thickBot="1">
      <c r="A215" s="47" t="s">
        <v>285</v>
      </c>
      <c r="B215" s="48" t="e">
        <f>#REF!*0.05+#REF!</f>
        <v>#REF!</v>
      </c>
      <c r="C215" s="48"/>
      <c r="D215" s="48"/>
      <c r="E215" s="49" t="s">
        <v>286</v>
      </c>
      <c r="F215" s="50">
        <v>0.16200000000000001</v>
      </c>
    </row>
    <row r="216" spans="1:6" ht="14.25" hidden="1" thickTop="1" thickBot="1">
      <c r="A216" s="47" t="s">
        <v>289</v>
      </c>
      <c r="B216" s="48" t="e">
        <f>#REF!*0.05+#REF!</f>
        <v>#REF!</v>
      </c>
      <c r="C216" s="48"/>
      <c r="D216" s="48"/>
      <c r="E216" s="49" t="s">
        <v>290</v>
      </c>
      <c r="F216" s="50">
        <v>0.18</v>
      </c>
    </row>
    <row r="217" spans="1:6" ht="14.25" hidden="1" thickTop="1" thickBot="1">
      <c r="A217" s="47" t="s">
        <v>293</v>
      </c>
      <c r="B217" s="48" t="e">
        <f>#REF!*0.05+#REF!</f>
        <v>#REF!</v>
      </c>
      <c r="C217" s="48"/>
      <c r="D217" s="48"/>
      <c r="E217" s="49" t="s">
        <v>294</v>
      </c>
      <c r="F217" s="50">
        <v>0.19700000000000001</v>
      </c>
    </row>
    <row r="218" spans="1:6" ht="14.25" hidden="1" thickTop="1" thickBot="1">
      <c r="A218" s="47" t="s">
        <v>305</v>
      </c>
      <c r="B218" s="48" t="e">
        <f>#REF!*0.05+#REF!</f>
        <v>#REF!</v>
      </c>
      <c r="C218" s="48"/>
      <c r="D218" s="48"/>
      <c r="E218" s="49" t="s">
        <v>306</v>
      </c>
      <c r="F218" s="50">
        <v>0.22</v>
      </c>
    </row>
    <row r="219" spans="1:6" ht="14.25" hidden="1" thickTop="1" thickBot="1">
      <c r="A219" s="47" t="s">
        <v>565</v>
      </c>
      <c r="B219" s="48" t="e">
        <f>#REF!*0.05+#REF!</f>
        <v>#REF!</v>
      </c>
      <c r="C219" s="48"/>
      <c r="D219" s="48"/>
      <c r="E219" s="49" t="s">
        <v>566</v>
      </c>
      <c r="F219" s="50">
        <v>0.24</v>
      </c>
    </row>
    <row r="220" spans="1:6" ht="14.25" hidden="1" thickTop="1" thickBot="1">
      <c r="A220" s="47" t="s">
        <v>567</v>
      </c>
      <c r="B220" s="48" t="e">
        <f>#REF!*0.05+#REF!</f>
        <v>#REF!</v>
      </c>
      <c r="C220" s="48"/>
      <c r="D220" s="48"/>
      <c r="E220" s="49" t="s">
        <v>568</v>
      </c>
      <c r="F220" s="50">
        <v>0.25700000000000001</v>
      </c>
    </row>
    <row r="221" spans="1:6" ht="14.25" hidden="1" thickTop="1" thickBot="1">
      <c r="A221" s="47" t="s">
        <v>297</v>
      </c>
      <c r="B221" s="48" t="e">
        <f>#REF!*0.05+#REF!</f>
        <v>#REF!</v>
      </c>
      <c r="C221" s="48"/>
      <c r="D221" s="48"/>
      <c r="E221" s="49" t="s">
        <v>298</v>
      </c>
      <c r="F221" s="50">
        <v>8.5000000000000006E-2</v>
      </c>
    </row>
    <row r="222" spans="1:6" ht="14.25" hidden="1" thickTop="1" thickBot="1">
      <c r="A222" s="47" t="s">
        <v>301</v>
      </c>
      <c r="B222" s="48" t="e">
        <f>#REF!*0.05+#REF!</f>
        <v>#REF!</v>
      </c>
      <c r="C222" s="48"/>
      <c r="D222" s="48"/>
      <c r="E222" s="49" t="s">
        <v>302</v>
      </c>
      <c r="F222" s="50">
        <v>0.1</v>
      </c>
    </row>
    <row r="223" spans="1:6" ht="14.25" hidden="1" thickTop="1" thickBot="1">
      <c r="A223" s="47" t="s">
        <v>309</v>
      </c>
      <c r="B223" s="48" t="e">
        <f>#REF!*0.05+#REF!</f>
        <v>#REF!</v>
      </c>
      <c r="C223" s="48"/>
      <c r="D223" s="48"/>
      <c r="E223" s="49" t="s">
        <v>278</v>
      </c>
      <c r="F223" s="50">
        <v>0.12</v>
      </c>
    </row>
    <row r="224" spans="1:6" ht="14.25" hidden="1" thickTop="1" thickBot="1">
      <c r="A224" s="47" t="s">
        <v>312</v>
      </c>
      <c r="B224" s="48" t="e">
        <f>#REF!*0.05+#REF!</f>
        <v>#REF!</v>
      </c>
      <c r="C224" s="48"/>
      <c r="D224" s="48"/>
      <c r="E224" s="49" t="s">
        <v>313</v>
      </c>
      <c r="F224" s="50">
        <v>0.26</v>
      </c>
    </row>
    <row r="225" spans="1:6" ht="14.25" hidden="1" thickTop="1" thickBot="1">
      <c r="A225" s="47" t="s">
        <v>316</v>
      </c>
      <c r="B225" s="48" t="e">
        <f>#REF!*0.05+#REF!</f>
        <v>#REF!</v>
      </c>
      <c r="C225" s="48"/>
      <c r="D225" s="48"/>
      <c r="E225" s="49" t="s">
        <v>317</v>
      </c>
      <c r="F225" s="50">
        <v>0.38400000000000001</v>
      </c>
    </row>
    <row r="226" spans="1:6" ht="14.25" hidden="1" thickTop="1" thickBot="1">
      <c r="A226" s="47" t="s">
        <v>320</v>
      </c>
      <c r="B226" s="48" t="e">
        <f>#REF!*0.05+#REF!</f>
        <v>#REF!</v>
      </c>
      <c r="C226" s="48"/>
      <c r="D226" s="48"/>
      <c r="E226" s="49" t="s">
        <v>321</v>
      </c>
      <c r="F226" s="50">
        <v>0.41799999999999998</v>
      </c>
    </row>
    <row r="227" spans="1:6" ht="14.25" hidden="1" thickTop="1" thickBot="1">
      <c r="A227" s="47" t="s">
        <v>569</v>
      </c>
      <c r="B227" s="48" t="e">
        <f>#REF!*0.05+#REF!</f>
        <v>#REF!</v>
      </c>
      <c r="C227" s="48"/>
      <c r="D227" s="48"/>
      <c r="E227" s="49" t="s">
        <v>570</v>
      </c>
      <c r="F227" s="50">
        <v>0.51900000000000002</v>
      </c>
    </row>
    <row r="228" spans="1:6" ht="14.25" hidden="1" thickTop="1" thickBot="1">
      <c r="A228" s="47" t="s">
        <v>324</v>
      </c>
      <c r="B228" s="48" t="e">
        <f>#REF!*0.05+#REF!</f>
        <v>#REF!</v>
      </c>
      <c r="C228" s="48"/>
      <c r="D228" s="48"/>
      <c r="E228" s="49" t="s">
        <v>325</v>
      </c>
      <c r="F228" s="50">
        <v>0.25</v>
      </c>
    </row>
    <row r="229" spans="1:6" ht="14.25" hidden="1" thickTop="1" thickBot="1">
      <c r="A229" s="47" t="s">
        <v>328</v>
      </c>
      <c r="B229" s="48" t="e">
        <f>#REF!*0.05+#REF!</f>
        <v>#REF!</v>
      </c>
      <c r="C229" s="48"/>
      <c r="D229" s="48"/>
      <c r="E229" s="49" t="s">
        <v>329</v>
      </c>
      <c r="F229" s="50">
        <v>0.28500000000000003</v>
      </c>
    </row>
    <row r="230" spans="1:6" ht="14.25" hidden="1" thickTop="1" thickBot="1">
      <c r="A230" s="47" t="s">
        <v>332</v>
      </c>
      <c r="B230" s="48" t="e">
        <f>#REF!*0.05+#REF!</f>
        <v>#REF!</v>
      </c>
      <c r="C230" s="48"/>
      <c r="D230" s="48"/>
      <c r="E230" s="49" t="s">
        <v>333</v>
      </c>
      <c r="F230" s="50">
        <v>0.33800000000000002</v>
      </c>
    </row>
    <row r="231" spans="1:6" ht="14.25" hidden="1" thickTop="1" thickBot="1">
      <c r="A231" s="47" t="s">
        <v>336</v>
      </c>
      <c r="B231" s="48" t="e">
        <f>#REF!*0.05+#REF!</f>
        <v>#REF!</v>
      </c>
      <c r="C231" s="48"/>
      <c r="D231" s="48"/>
      <c r="E231" s="49" t="s">
        <v>337</v>
      </c>
      <c r="F231" s="50">
        <v>0.375</v>
      </c>
    </row>
    <row r="232" spans="1:6" ht="14.25" hidden="1" thickTop="1" thickBot="1">
      <c r="A232" s="47" t="s">
        <v>340</v>
      </c>
      <c r="B232" s="48" t="e">
        <f>#REF!*0.05+#REF!</f>
        <v>#REF!</v>
      </c>
      <c r="C232" s="48"/>
      <c r="D232" s="48"/>
      <c r="E232" s="49" t="s">
        <v>341</v>
      </c>
      <c r="F232" s="50">
        <v>0.41</v>
      </c>
    </row>
    <row r="233" spans="1:6" ht="14.25" hidden="1" thickTop="1" thickBot="1">
      <c r="A233" s="47" t="s">
        <v>571</v>
      </c>
      <c r="B233" s="48" t="e">
        <f>#REF!*0.05+#REF!</f>
        <v>#REF!</v>
      </c>
      <c r="C233" s="48"/>
      <c r="D233" s="48"/>
      <c r="E233" s="49" t="s">
        <v>572</v>
      </c>
      <c r="F233" s="50">
        <v>0.42799999999999999</v>
      </c>
    </row>
    <row r="234" spans="1:6" ht="14.25" hidden="1" thickTop="1" thickBot="1">
      <c r="A234" s="47" t="s">
        <v>573</v>
      </c>
      <c r="B234" s="48" t="e">
        <f>#REF!*0.05+#REF!</f>
        <v>#REF!</v>
      </c>
      <c r="C234" s="48"/>
      <c r="D234" s="48"/>
      <c r="E234" s="49" t="s">
        <v>574</v>
      </c>
      <c r="F234" s="50">
        <v>0.46300000000000002</v>
      </c>
    </row>
    <row r="235" spans="1:6" ht="14.25" hidden="1" thickTop="1" thickBot="1">
      <c r="A235" s="47" t="s">
        <v>575</v>
      </c>
      <c r="B235" s="48" t="e">
        <f>#REF!*0.05+#REF!</f>
        <v>#REF!</v>
      </c>
      <c r="C235" s="48"/>
      <c r="D235" s="48"/>
      <c r="E235" s="49" t="s">
        <v>576</v>
      </c>
      <c r="F235" s="50">
        <v>0.5</v>
      </c>
    </row>
    <row r="236" spans="1:6" ht="14.25" hidden="1" thickTop="1" thickBot="1">
      <c r="A236" s="83" t="s">
        <v>788</v>
      </c>
      <c r="B236" s="83"/>
      <c r="C236" s="83"/>
      <c r="D236" s="83"/>
      <c r="E236" s="83"/>
      <c r="F236" s="83"/>
    </row>
    <row r="237" spans="1:6" ht="14.25" hidden="1" thickTop="1" thickBot="1">
      <c r="A237" s="47" t="s">
        <v>346</v>
      </c>
      <c r="B237" s="48" t="e">
        <f>#REF!*0.05+#REF!</f>
        <v>#REF!</v>
      </c>
      <c r="C237" s="48"/>
      <c r="D237" s="48"/>
      <c r="E237" s="49" t="s">
        <v>347</v>
      </c>
      <c r="F237" s="50">
        <v>7.0000000000000007E-2</v>
      </c>
    </row>
    <row r="238" spans="1:6" ht="14.25" hidden="1" thickTop="1" thickBot="1">
      <c r="A238" s="47" t="s">
        <v>350</v>
      </c>
      <c r="B238" s="48" t="e">
        <f>#REF!*0.05+#REF!</f>
        <v>#REF!</v>
      </c>
      <c r="C238" s="48"/>
      <c r="D238" s="48"/>
      <c r="E238" s="49" t="s">
        <v>351</v>
      </c>
      <c r="F238" s="50">
        <v>0.189</v>
      </c>
    </row>
    <row r="239" spans="1:6" ht="14.25" hidden="1" thickTop="1" thickBot="1">
      <c r="A239" s="47" t="s">
        <v>354</v>
      </c>
      <c r="B239" s="48" t="e">
        <f>#REF!*0.05+#REF!</f>
        <v>#REF!</v>
      </c>
      <c r="C239" s="48"/>
      <c r="D239" s="48"/>
      <c r="E239" s="49" t="s">
        <v>355</v>
      </c>
      <c r="F239" s="50">
        <v>0.223</v>
      </c>
    </row>
    <row r="240" spans="1:6" ht="14.25" hidden="1" thickTop="1" thickBot="1">
      <c r="A240" s="47" t="s">
        <v>358</v>
      </c>
      <c r="B240" s="48" t="e">
        <f>#REF!*0.05+#REF!</f>
        <v>#REF!</v>
      </c>
      <c r="C240" s="48"/>
      <c r="D240" s="48"/>
      <c r="E240" s="49" t="s">
        <v>359</v>
      </c>
      <c r="F240" s="50">
        <v>0.24</v>
      </c>
    </row>
    <row r="241" spans="1:6" ht="14.25" hidden="1" thickTop="1" thickBot="1">
      <c r="A241" s="47" t="s">
        <v>362</v>
      </c>
      <c r="B241" s="48" t="e">
        <f>#REF!*0.05+#REF!</f>
        <v>#REF!</v>
      </c>
      <c r="C241" s="48"/>
      <c r="D241" s="48"/>
      <c r="E241" s="49" t="s">
        <v>363</v>
      </c>
      <c r="F241" s="50">
        <v>0.24199999999999999</v>
      </c>
    </row>
    <row r="242" spans="1:6" ht="14.25" hidden="1" thickTop="1" thickBot="1">
      <c r="A242" s="47" t="s">
        <v>366</v>
      </c>
      <c r="B242" s="48" t="e">
        <f>#REF!*0.05+#REF!</f>
        <v>#REF!</v>
      </c>
      <c r="C242" s="48"/>
      <c r="D242" s="48"/>
      <c r="E242" s="49" t="s">
        <v>367</v>
      </c>
      <c r="F242" s="50">
        <v>0.31</v>
      </c>
    </row>
    <row r="243" spans="1:6" ht="14.25" hidden="1" thickTop="1" thickBot="1">
      <c r="A243" s="47" t="s">
        <v>370</v>
      </c>
      <c r="B243" s="48" t="e">
        <f>#REF!*0.05+#REF!</f>
        <v>#REF!</v>
      </c>
      <c r="C243" s="48"/>
      <c r="D243" s="48"/>
      <c r="E243" s="49" t="s">
        <v>371</v>
      </c>
      <c r="F243" s="50">
        <v>0.32700000000000001</v>
      </c>
    </row>
    <row r="244" spans="1:6" ht="14.25" hidden="1" thickTop="1" thickBot="1">
      <c r="A244" s="47" t="s">
        <v>374</v>
      </c>
      <c r="B244" s="48" t="e">
        <f>#REF!*0.05+#REF!</f>
        <v>#REF!</v>
      </c>
      <c r="C244" s="48"/>
      <c r="D244" s="48"/>
      <c r="E244" s="49" t="s">
        <v>375</v>
      </c>
      <c r="F244" s="50">
        <v>0.30000000000000004</v>
      </c>
    </row>
    <row r="245" spans="1:6" ht="14.25" hidden="1" thickTop="1" thickBot="1">
      <c r="A245" s="47" t="s">
        <v>378</v>
      </c>
      <c r="B245" s="48" t="e">
        <f>#REF!*0.05+#REF!</f>
        <v>#REF!</v>
      </c>
      <c r="C245" s="48"/>
      <c r="D245" s="48"/>
      <c r="E245" s="49" t="s">
        <v>379</v>
      </c>
      <c r="F245" s="50">
        <v>0.33</v>
      </c>
    </row>
    <row r="246" spans="1:6" ht="14.25" hidden="1" thickTop="1" thickBot="1">
      <c r="A246" s="47" t="s">
        <v>382</v>
      </c>
      <c r="B246" s="48" t="e">
        <f>#REF!*0.05+#REF!</f>
        <v>#REF!</v>
      </c>
      <c r="C246" s="48"/>
      <c r="D246" s="48"/>
      <c r="E246" s="49" t="s">
        <v>383</v>
      </c>
      <c r="F246" s="50">
        <v>0.378</v>
      </c>
    </row>
    <row r="247" spans="1:6" ht="14.25" hidden="1" thickTop="1" thickBot="1">
      <c r="A247" s="47" t="s">
        <v>386</v>
      </c>
      <c r="B247" s="48" t="e">
        <f>#REF!*0.05+#REF!</f>
        <v>#REF!</v>
      </c>
      <c r="C247" s="48"/>
      <c r="D247" s="48"/>
      <c r="E247" s="49" t="s">
        <v>387</v>
      </c>
      <c r="F247" s="50">
        <v>0.433</v>
      </c>
    </row>
    <row r="248" spans="1:6" ht="14.25" hidden="1" thickTop="1" thickBot="1">
      <c r="A248" s="47" t="s">
        <v>390</v>
      </c>
      <c r="B248" s="48" t="e">
        <f>#REF!*0.05+#REF!</f>
        <v>#REF!</v>
      </c>
      <c r="C248" s="48"/>
      <c r="D248" s="48"/>
      <c r="E248" s="49" t="s">
        <v>391</v>
      </c>
      <c r="F248" s="50">
        <v>0.56800000000000006</v>
      </c>
    </row>
    <row r="249" spans="1:6" ht="14.25" hidden="1" thickTop="1" thickBot="1">
      <c r="A249" s="47" t="s">
        <v>394</v>
      </c>
      <c r="B249" s="48" t="e">
        <f>#REF!*0.05+#REF!</f>
        <v>#REF!</v>
      </c>
      <c r="C249" s="48"/>
      <c r="D249" s="48"/>
      <c r="E249" s="49" t="s">
        <v>395</v>
      </c>
      <c r="F249" s="50">
        <v>0.62</v>
      </c>
    </row>
    <row r="250" spans="1:6" ht="14.25" hidden="1" thickTop="1" thickBot="1">
      <c r="A250" s="47" t="s">
        <v>595</v>
      </c>
      <c r="B250" s="48" t="e">
        <f>#REF!*0.05+#REF!</f>
        <v>#REF!</v>
      </c>
      <c r="C250" s="48"/>
      <c r="D250" s="48"/>
      <c r="E250" s="49" t="s">
        <v>596</v>
      </c>
      <c r="F250" s="50">
        <v>0.253</v>
      </c>
    </row>
    <row r="251" spans="1:6" ht="14.25" hidden="1" thickTop="1" thickBot="1">
      <c r="A251" s="47" t="s">
        <v>398</v>
      </c>
      <c r="B251" s="48" t="e">
        <f>#REF!*0.05+#REF!</f>
        <v>#REF!</v>
      </c>
      <c r="C251" s="48"/>
      <c r="D251" s="48"/>
      <c r="E251" s="49" t="s">
        <v>399</v>
      </c>
      <c r="F251" s="50">
        <v>0.30000000000000004</v>
      </c>
    </row>
    <row r="252" spans="1:6" ht="14.25" hidden="1" thickTop="1" thickBot="1">
      <c r="A252" s="200" t="s">
        <v>789</v>
      </c>
      <c r="B252" s="200"/>
      <c r="C252" s="200"/>
      <c r="D252" s="200"/>
      <c r="E252" s="200"/>
      <c r="F252" s="200"/>
    </row>
    <row r="253" spans="1:6" ht="14.25" hidden="1" thickTop="1" thickBot="1">
      <c r="A253" s="47" t="s">
        <v>633</v>
      </c>
      <c r="B253" s="48" t="e">
        <f>#REF!*0.05+#REF!</f>
        <v>#REF!</v>
      </c>
      <c r="C253" s="48"/>
      <c r="D253" s="48"/>
      <c r="E253" s="49" t="s">
        <v>634</v>
      </c>
      <c r="F253" s="50">
        <v>9.6000000000000002E-2</v>
      </c>
    </row>
    <row r="254" spans="1:6" ht="14.25" hidden="1" thickTop="1" thickBot="1">
      <c r="A254" s="47" t="s">
        <v>635</v>
      </c>
      <c r="B254" s="48" t="e">
        <f>#REF!*0.05+#REF!</f>
        <v>#REF!</v>
      </c>
      <c r="C254" s="48"/>
      <c r="D254" s="48"/>
      <c r="E254" s="49" t="s">
        <v>636</v>
      </c>
      <c r="F254" s="50">
        <v>0.19800000000000001</v>
      </c>
    </row>
    <row r="255" spans="1:6" ht="14.25" hidden="1" thickTop="1" thickBot="1">
      <c r="A255" s="47" t="s">
        <v>637</v>
      </c>
      <c r="B255" s="48" t="e">
        <f>#REF!*0.05+#REF!</f>
        <v>#REF!</v>
      </c>
      <c r="C255" s="48"/>
      <c r="D255" s="48"/>
      <c r="E255" s="49" t="s">
        <v>638</v>
      </c>
      <c r="F255" s="50">
        <v>0.44800000000000001</v>
      </c>
    </row>
    <row r="256" spans="1:6" ht="14.25" hidden="1" thickTop="1" thickBot="1">
      <c r="A256" s="47" t="s">
        <v>639</v>
      </c>
      <c r="B256" s="48" t="e">
        <f>#REF!*0.05+#REF!</f>
        <v>#REF!</v>
      </c>
      <c r="C256" s="48"/>
      <c r="D256" s="48"/>
      <c r="E256" s="49" t="s">
        <v>640</v>
      </c>
      <c r="F256" s="50">
        <v>0.33800000000000002</v>
      </c>
    </row>
    <row r="257" spans="1:6" ht="14.25" hidden="1" thickTop="1" thickBot="1">
      <c r="A257" s="47" t="s">
        <v>641</v>
      </c>
      <c r="B257" s="48" t="e">
        <f>#REF!*0.05+#REF!</f>
        <v>#REF!</v>
      </c>
      <c r="C257" s="48"/>
      <c r="D257" s="48"/>
      <c r="E257" s="49" t="s">
        <v>636</v>
      </c>
      <c r="F257" s="50">
        <v>0.19800000000000001</v>
      </c>
    </row>
    <row r="258" spans="1:6" ht="14.25" hidden="1" thickTop="1" thickBot="1">
      <c r="A258" s="47" t="s">
        <v>642</v>
      </c>
      <c r="B258" s="48" t="e">
        <f>#REF!*0.05+#REF!</f>
        <v>#REF!</v>
      </c>
      <c r="C258" s="48"/>
      <c r="D258" s="48"/>
      <c r="E258" s="49" t="s">
        <v>638</v>
      </c>
      <c r="F258" s="50">
        <v>0.44800000000000001</v>
      </c>
    </row>
    <row r="259" spans="1:6" ht="14.25" hidden="1" thickTop="1" thickBot="1">
      <c r="A259" s="47" t="s">
        <v>643</v>
      </c>
      <c r="B259" s="48" t="e">
        <f>#REF!*0.05+#REF!</f>
        <v>#REF!</v>
      </c>
      <c r="C259" s="48"/>
      <c r="D259" s="48"/>
      <c r="E259" s="49" t="s">
        <v>640</v>
      </c>
      <c r="F259" s="50">
        <v>0.33800000000000002</v>
      </c>
    </row>
    <row r="260" spans="1:6" ht="14.25" hidden="1" thickTop="1" thickBot="1">
      <c r="A260" s="200" t="s">
        <v>790</v>
      </c>
      <c r="B260" s="200"/>
      <c r="C260" s="200"/>
      <c r="D260" s="200"/>
      <c r="E260" s="200"/>
      <c r="F260" s="200"/>
    </row>
    <row r="261" spans="1:6" ht="14.25" hidden="1" thickTop="1" thickBot="1">
      <c r="A261" s="47" t="s">
        <v>447</v>
      </c>
      <c r="B261" s="48" t="e">
        <f>#REF!*0.05+#REF!</f>
        <v>#REF!</v>
      </c>
      <c r="C261" s="48"/>
      <c r="D261" s="48"/>
      <c r="E261" s="49" t="s">
        <v>448</v>
      </c>
      <c r="F261" s="52">
        <v>1.85</v>
      </c>
    </row>
    <row r="262" spans="1:6" ht="14.25" hidden="1" thickTop="1" thickBot="1">
      <c r="A262" s="47" t="s">
        <v>451</v>
      </c>
      <c r="B262" s="48" t="e">
        <f>#REF!*0.05+#REF!</f>
        <v>#REF!</v>
      </c>
      <c r="C262" s="48"/>
      <c r="D262" s="48"/>
      <c r="E262" s="49" t="s">
        <v>448</v>
      </c>
      <c r="F262" s="52">
        <v>1.85</v>
      </c>
    </row>
    <row r="263" spans="1:6" ht="14.25" hidden="1" thickTop="1" thickBot="1">
      <c r="A263" s="200" t="s">
        <v>791</v>
      </c>
      <c r="B263" s="200"/>
      <c r="C263" s="200"/>
      <c r="D263" s="200"/>
      <c r="E263" s="200"/>
      <c r="F263" s="200"/>
    </row>
    <row r="264" spans="1:6" ht="14.25" hidden="1" thickTop="1" thickBot="1">
      <c r="A264" s="47" t="s">
        <v>516</v>
      </c>
      <c r="B264" s="48" t="e">
        <f>#REF!*0.05+#REF!</f>
        <v>#REF!</v>
      </c>
      <c r="C264" s="48"/>
      <c r="D264" s="48"/>
      <c r="E264" s="49" t="s">
        <v>517</v>
      </c>
      <c r="F264" s="52">
        <v>0.25</v>
      </c>
    </row>
    <row r="265" spans="1:6" ht="14.25" hidden="1" thickTop="1" thickBot="1">
      <c r="A265" s="47" t="s">
        <v>520</v>
      </c>
      <c r="B265" s="48" t="e">
        <f>#REF!*0.05+#REF!</f>
        <v>#REF!</v>
      </c>
      <c r="C265" s="48"/>
      <c r="D265" s="48"/>
      <c r="E265" s="49" t="s">
        <v>521</v>
      </c>
      <c r="F265" s="52">
        <v>0.38</v>
      </c>
    </row>
    <row r="266" spans="1:6" ht="14.25" hidden="1" thickTop="1" thickBot="1">
      <c r="A266" s="47" t="s">
        <v>522</v>
      </c>
      <c r="B266" s="48" t="e">
        <f>#REF!*0.05+#REF!</f>
        <v>#REF!</v>
      </c>
      <c r="C266" s="48"/>
      <c r="D266" s="48"/>
      <c r="E266" s="49" t="s">
        <v>523</v>
      </c>
      <c r="F266" s="52">
        <v>0.43</v>
      </c>
    </row>
    <row r="267" spans="1:6" ht="14.25" hidden="1" thickTop="1" thickBot="1">
      <c r="A267" s="47" t="s">
        <v>524</v>
      </c>
      <c r="B267" s="48" t="e">
        <f>#REF!*0.05+#REF!</f>
        <v>#REF!</v>
      </c>
      <c r="C267" s="48"/>
      <c r="D267" s="48"/>
      <c r="E267" s="49" t="s">
        <v>525</v>
      </c>
      <c r="F267" s="50">
        <v>1.5</v>
      </c>
    </row>
    <row r="268" spans="1:6" ht="14.25" hidden="1" thickTop="1" thickBot="1">
      <c r="A268" s="200" t="s">
        <v>792</v>
      </c>
      <c r="B268" s="200"/>
      <c r="C268" s="200"/>
      <c r="D268" s="200"/>
      <c r="E268" s="200"/>
      <c r="F268" s="200"/>
    </row>
    <row r="269" spans="1:6" ht="14.25" hidden="1" thickTop="1" thickBot="1">
      <c r="A269" s="53" t="s">
        <v>622</v>
      </c>
      <c r="B269" s="48" t="e">
        <f>#REF!*0.05+#REF!</f>
        <v>#REF!</v>
      </c>
      <c r="C269" s="48"/>
      <c r="D269" s="48"/>
      <c r="E269" s="49" t="s">
        <v>627</v>
      </c>
      <c r="F269" s="50">
        <v>0.05</v>
      </c>
    </row>
    <row r="270" spans="1:6" ht="14.25" hidden="1" thickTop="1" thickBot="1">
      <c r="A270" s="53" t="s">
        <v>623</v>
      </c>
      <c r="B270" s="48" t="e">
        <f>#REF!*0.05+#REF!</f>
        <v>#REF!</v>
      </c>
      <c r="C270" s="48"/>
      <c r="D270" s="48"/>
      <c r="E270" s="49" t="s">
        <v>628</v>
      </c>
      <c r="F270" s="50">
        <v>6.7000000000000004E-2</v>
      </c>
    </row>
    <row r="271" spans="1:6" ht="14.25" hidden="1" thickTop="1" thickBot="1">
      <c r="A271" s="53" t="s">
        <v>624</v>
      </c>
      <c r="B271" s="48" t="e">
        <f>#REF!*0.05+#REF!</f>
        <v>#REF!</v>
      </c>
      <c r="C271" s="48"/>
      <c r="D271" s="48"/>
      <c r="E271" s="49" t="s">
        <v>630</v>
      </c>
      <c r="F271" s="50">
        <v>0.08</v>
      </c>
    </row>
    <row r="272" spans="1:6" ht="14.25" hidden="1" thickTop="1" thickBot="1">
      <c r="A272" s="53" t="s">
        <v>625</v>
      </c>
      <c r="B272" s="48" t="e">
        <f>#REF!*0.05+#REF!</f>
        <v>#REF!</v>
      </c>
      <c r="C272" s="48"/>
      <c r="D272" s="48"/>
      <c r="E272" s="49" t="s">
        <v>631</v>
      </c>
      <c r="F272" s="50">
        <v>0.09</v>
      </c>
    </row>
    <row r="273" spans="1:6" ht="14.25" hidden="1" thickTop="1" thickBot="1">
      <c r="A273" s="53" t="s">
        <v>626</v>
      </c>
      <c r="B273" s="48" t="e">
        <f>#REF!*0.05+#REF!</f>
        <v>#REF!</v>
      </c>
      <c r="C273" s="48"/>
      <c r="D273" s="48"/>
      <c r="E273" s="49" t="s">
        <v>632</v>
      </c>
      <c r="F273" s="50">
        <v>0.14000000000000001</v>
      </c>
    </row>
    <row r="274" spans="1:6" ht="14.25" hidden="1" thickTop="1" thickBot="1">
      <c r="A274" s="200" t="s">
        <v>793</v>
      </c>
      <c r="B274" s="200"/>
      <c r="C274" s="200"/>
      <c r="D274" s="200"/>
      <c r="E274" s="200"/>
      <c r="F274" s="200"/>
    </row>
    <row r="275" spans="1:6" ht="14.25" hidden="1" thickTop="1" thickBot="1">
      <c r="A275" s="47" t="s">
        <v>437</v>
      </c>
      <c r="B275" s="48" t="e">
        <f>#REF!*0.05+#REF!</f>
        <v>#REF!</v>
      </c>
      <c r="C275" s="48"/>
      <c r="D275" s="48"/>
      <c r="E275" s="49" t="s">
        <v>438</v>
      </c>
      <c r="F275" s="50">
        <v>1.5</v>
      </c>
    </row>
    <row r="276" spans="1:6" ht="14.25" hidden="1" thickTop="1" thickBot="1">
      <c r="A276" s="47" t="s">
        <v>441</v>
      </c>
      <c r="B276" s="48" t="e">
        <f>#REF!*0.05+#REF!</f>
        <v>#REF!</v>
      </c>
      <c r="C276" s="48"/>
      <c r="D276" s="48"/>
      <c r="E276" s="49" t="s">
        <v>442</v>
      </c>
      <c r="F276" s="50">
        <v>0.5</v>
      </c>
    </row>
    <row r="277" spans="1:6" ht="14.25" hidden="1" thickTop="1" thickBot="1">
      <c r="A277" s="200" t="s">
        <v>794</v>
      </c>
      <c r="B277" s="200"/>
      <c r="C277" s="200"/>
      <c r="D277" s="200"/>
      <c r="E277" s="200"/>
      <c r="F277" s="200"/>
    </row>
    <row r="278" spans="1:6" ht="14.25" hidden="1" thickTop="1" thickBot="1">
      <c r="A278" s="47" t="s">
        <v>597</v>
      </c>
      <c r="B278" s="48" t="e">
        <f>#REF!*0.05+#REF!</f>
        <v>#REF!</v>
      </c>
      <c r="C278" s="48"/>
      <c r="D278" s="48"/>
      <c r="E278" s="49" t="s">
        <v>526</v>
      </c>
      <c r="F278" s="50">
        <v>0.18</v>
      </c>
    </row>
    <row r="279" spans="1:6" ht="14.25" hidden="1" thickTop="1" thickBot="1">
      <c r="A279" s="200" t="s">
        <v>795</v>
      </c>
      <c r="B279" s="200"/>
      <c r="C279" s="200"/>
      <c r="D279" s="200"/>
      <c r="E279" s="200"/>
      <c r="F279" s="200"/>
    </row>
    <row r="280" spans="1:6" ht="14.25" hidden="1" thickTop="1" thickBot="1">
      <c r="A280" s="47" t="s">
        <v>427</v>
      </c>
      <c r="B280" s="48" t="e">
        <f>#REF!*0.05+#REF!</f>
        <v>#REF!</v>
      </c>
      <c r="C280" s="48"/>
      <c r="D280" s="48"/>
      <c r="E280" s="49" t="s">
        <v>428</v>
      </c>
      <c r="F280" s="54">
        <v>2.7</v>
      </c>
    </row>
    <row r="281" spans="1:6" ht="14.25" hidden="1" thickTop="1" thickBot="1">
      <c r="A281" s="47" t="s">
        <v>431</v>
      </c>
      <c r="B281" s="48" t="e">
        <f>#REF!*0.05+#REF!</f>
        <v>#REF!</v>
      </c>
      <c r="C281" s="48"/>
      <c r="D281" s="48"/>
      <c r="E281" s="49" t="s">
        <v>432</v>
      </c>
      <c r="F281" s="54">
        <v>1.5</v>
      </c>
    </row>
    <row r="282" spans="1:6" ht="14.25" hidden="1" thickTop="1" thickBot="1">
      <c r="A282" s="200" t="s">
        <v>796</v>
      </c>
      <c r="B282" s="200"/>
      <c r="C282" s="200"/>
      <c r="D282" s="200"/>
      <c r="E282" s="200"/>
      <c r="F282" s="200"/>
    </row>
    <row r="283" spans="1:6" ht="14.25" hidden="1" thickTop="1" thickBot="1">
      <c r="A283" s="47" t="s">
        <v>598</v>
      </c>
      <c r="B283" s="48" t="e">
        <f>#REF!*0.05+#REF!</f>
        <v>#REF!</v>
      </c>
      <c r="C283" s="48"/>
      <c r="D283" s="48"/>
      <c r="E283" s="49" t="s">
        <v>419</v>
      </c>
      <c r="F283" s="50">
        <v>0.12</v>
      </c>
    </row>
    <row r="284" spans="1:6" ht="14.25" hidden="1" thickTop="1" thickBot="1">
      <c r="A284" s="47" t="s">
        <v>599</v>
      </c>
      <c r="B284" s="48" t="e">
        <f>#REF!*0.05+#REF!</f>
        <v>#REF!</v>
      </c>
      <c r="C284" s="48"/>
      <c r="D284" s="48"/>
      <c r="E284" s="49" t="s">
        <v>422</v>
      </c>
      <c r="F284" s="50">
        <v>0.04</v>
      </c>
    </row>
    <row r="285" spans="1:6" ht="14.25" hidden="1" thickTop="1" thickBot="1">
      <c r="A285" s="200" t="s">
        <v>797</v>
      </c>
      <c r="B285" s="200"/>
      <c r="C285" s="200"/>
      <c r="D285" s="200"/>
      <c r="E285" s="200"/>
      <c r="F285" s="200"/>
    </row>
    <row r="286" spans="1:6" ht="14.25" hidden="1" thickTop="1" thickBot="1">
      <c r="A286" s="55" t="s">
        <v>402</v>
      </c>
      <c r="B286" s="48" t="e">
        <f>#REF!*0.05+#REF!</f>
        <v>#REF!</v>
      </c>
      <c r="C286" s="48"/>
      <c r="D286" s="48"/>
      <c r="E286" s="56" t="s">
        <v>403</v>
      </c>
      <c r="F286" s="54">
        <v>0.64</v>
      </c>
    </row>
    <row r="287" spans="1:6" ht="14.25" hidden="1" thickTop="1" thickBot="1">
      <c r="A287" s="55" t="s">
        <v>406</v>
      </c>
      <c r="B287" s="48" t="e">
        <f>#REF!*0.05+#REF!</f>
        <v>#REF!</v>
      </c>
      <c r="C287" s="48"/>
      <c r="D287" s="48"/>
      <c r="E287" s="56" t="s">
        <v>407</v>
      </c>
      <c r="F287" s="54">
        <v>0.25</v>
      </c>
    </row>
    <row r="288" spans="1:6" ht="14.25" hidden="1" thickTop="1" thickBot="1">
      <c r="A288" s="55" t="s">
        <v>410</v>
      </c>
      <c r="B288" s="48" t="e">
        <f>#REF!*0.05+#REF!</f>
        <v>#REF!</v>
      </c>
      <c r="C288" s="48"/>
      <c r="D288" s="48"/>
      <c r="E288" s="56" t="s">
        <v>407</v>
      </c>
      <c r="F288" s="54">
        <v>0.25</v>
      </c>
    </row>
    <row r="289" spans="1:6" ht="14.25" hidden="1" thickTop="1" thickBot="1">
      <c r="A289" s="55" t="s">
        <v>413</v>
      </c>
      <c r="B289" s="48" t="e">
        <f>#REF!*0.05+#REF!</f>
        <v>#REF!</v>
      </c>
      <c r="C289" s="48"/>
      <c r="D289" s="48"/>
      <c r="E289" s="56" t="s">
        <v>414</v>
      </c>
      <c r="F289" s="54">
        <v>0.45</v>
      </c>
    </row>
    <row r="290" spans="1:6" ht="14.25" hidden="1" thickTop="1" thickBot="1">
      <c r="A290" s="200" t="s">
        <v>798</v>
      </c>
      <c r="B290" s="200"/>
      <c r="C290" s="200"/>
      <c r="D290" s="200"/>
      <c r="E290" s="200"/>
      <c r="F290" s="200"/>
    </row>
    <row r="291" spans="1:6" ht="14.25" hidden="1" thickTop="1" thickBot="1">
      <c r="A291" s="47" t="s">
        <v>652</v>
      </c>
      <c r="B291" s="48" t="e">
        <f>#REF!*0.05+#REF!</f>
        <v>#REF!</v>
      </c>
      <c r="C291" s="48"/>
      <c r="D291" s="48"/>
      <c r="E291" s="49" t="s">
        <v>453</v>
      </c>
      <c r="F291" s="50">
        <v>3.23</v>
      </c>
    </row>
    <row r="292" spans="1:6" ht="14.25" hidden="1" thickTop="1" thickBot="1">
      <c r="A292" s="47" t="s">
        <v>452</v>
      </c>
      <c r="B292" s="48" t="e">
        <f>#REF!*0.05+#REF!</f>
        <v>#REF!</v>
      </c>
      <c r="C292" s="48"/>
      <c r="D292" s="48"/>
      <c r="E292" s="49" t="s">
        <v>453</v>
      </c>
      <c r="F292" s="50">
        <v>3.23</v>
      </c>
    </row>
    <row r="293" spans="1:6" ht="14.25" hidden="1" thickTop="1" thickBot="1">
      <c r="A293" s="47" t="s">
        <v>653</v>
      </c>
      <c r="B293" s="48" t="e">
        <f>#REF!*0.05+#REF!</f>
        <v>#REF!</v>
      </c>
      <c r="C293" s="48"/>
      <c r="D293" s="48"/>
      <c r="E293" s="49" t="s">
        <v>457</v>
      </c>
      <c r="F293" s="50">
        <v>2.0499999999999998</v>
      </c>
    </row>
    <row r="294" spans="1:6" ht="14.25" hidden="1" thickTop="1" thickBot="1">
      <c r="A294" s="47" t="s">
        <v>456</v>
      </c>
      <c r="B294" s="48" t="e">
        <f>#REF!*0.05+#REF!</f>
        <v>#REF!</v>
      </c>
      <c r="C294" s="48"/>
      <c r="D294" s="48"/>
      <c r="E294" s="49" t="s">
        <v>457</v>
      </c>
      <c r="F294" s="50">
        <v>2.0499999999999998</v>
      </c>
    </row>
    <row r="295" spans="1:6" ht="14.25" hidden="1" thickTop="1" thickBot="1">
      <c r="A295" s="47" t="s">
        <v>654</v>
      </c>
      <c r="B295" s="48" t="e">
        <f>#REF!*0.05+#REF!</f>
        <v>#REF!</v>
      </c>
      <c r="C295" s="48"/>
      <c r="D295" s="48"/>
      <c r="E295" s="49" t="s">
        <v>461</v>
      </c>
      <c r="F295" s="50">
        <v>2.82</v>
      </c>
    </row>
    <row r="296" spans="1:6" ht="14.25" hidden="1" thickTop="1" thickBot="1">
      <c r="A296" s="47" t="s">
        <v>460</v>
      </c>
      <c r="B296" s="48" t="e">
        <f>#REF!*0.05+#REF!</f>
        <v>#REF!</v>
      </c>
      <c r="C296" s="48"/>
      <c r="D296" s="48"/>
      <c r="E296" s="49" t="s">
        <v>461</v>
      </c>
      <c r="F296" s="50">
        <v>2.82</v>
      </c>
    </row>
    <row r="297" spans="1:6" ht="14.25" hidden="1" thickTop="1" thickBot="1">
      <c r="A297" s="47" t="s">
        <v>655</v>
      </c>
      <c r="B297" s="48" t="e">
        <f>#REF!*0.05+#REF!</f>
        <v>#REF!</v>
      </c>
      <c r="C297" s="48"/>
      <c r="D297" s="48"/>
      <c r="E297" s="49" t="s">
        <v>465</v>
      </c>
      <c r="F297" s="50">
        <v>1.8</v>
      </c>
    </row>
    <row r="298" spans="1:6" ht="14.25" hidden="1" thickTop="1" thickBot="1">
      <c r="A298" s="47" t="s">
        <v>464</v>
      </c>
      <c r="B298" s="48" t="e">
        <f>#REF!*0.05+#REF!</f>
        <v>#REF!</v>
      </c>
      <c r="C298" s="48"/>
      <c r="D298" s="48"/>
      <c r="E298" s="49" t="s">
        <v>465</v>
      </c>
      <c r="F298" s="50">
        <v>1.8</v>
      </c>
    </row>
    <row r="299" spans="1:6" ht="14.25" hidden="1" thickTop="1" thickBot="1">
      <c r="A299" s="47" t="s">
        <v>656</v>
      </c>
      <c r="B299" s="48" t="e">
        <f>#REF!*0.05+#REF!</f>
        <v>#REF!</v>
      </c>
      <c r="C299" s="48"/>
      <c r="D299" s="48"/>
      <c r="E299" s="49" t="s">
        <v>469</v>
      </c>
      <c r="F299" s="50">
        <v>2.2999999999999998</v>
      </c>
    </row>
    <row r="300" spans="1:6" ht="14.25" hidden="1" thickTop="1" thickBot="1">
      <c r="A300" s="47" t="s">
        <v>468</v>
      </c>
      <c r="B300" s="48" t="e">
        <f>#REF!*0.05+#REF!</f>
        <v>#REF!</v>
      </c>
      <c r="C300" s="48"/>
      <c r="D300" s="48"/>
      <c r="E300" s="49" t="s">
        <v>469</v>
      </c>
      <c r="F300" s="50">
        <v>2.2999999999999998</v>
      </c>
    </row>
    <row r="301" spans="1:6" ht="14.25" hidden="1" thickTop="1" thickBot="1">
      <c r="A301" s="47" t="s">
        <v>657</v>
      </c>
      <c r="B301" s="48" t="e">
        <f>#REF!*0.05+#REF!</f>
        <v>#REF!</v>
      </c>
      <c r="C301" s="48"/>
      <c r="D301" s="48"/>
      <c r="E301" s="49" t="s">
        <v>473</v>
      </c>
      <c r="F301" s="50">
        <v>1.45</v>
      </c>
    </row>
    <row r="302" spans="1:6" ht="14.25" hidden="1" thickTop="1" thickBot="1">
      <c r="A302" s="47" t="s">
        <v>472</v>
      </c>
      <c r="B302" s="48" t="e">
        <f>#REF!*0.05+#REF!</f>
        <v>#REF!</v>
      </c>
      <c r="C302" s="48"/>
      <c r="D302" s="48"/>
      <c r="E302" s="49" t="s">
        <v>473</v>
      </c>
      <c r="F302" s="50">
        <v>1.45</v>
      </c>
    </row>
    <row r="303" spans="1:6" ht="14.25" hidden="1" thickTop="1" thickBot="1">
      <c r="A303" s="47" t="s">
        <v>685</v>
      </c>
      <c r="B303" s="48" t="e">
        <f>#REF!*0.05+#REF!</f>
        <v>#REF!</v>
      </c>
      <c r="C303" s="48"/>
      <c r="D303" s="48"/>
      <c r="E303" s="49" t="s">
        <v>686</v>
      </c>
      <c r="F303" s="50">
        <v>2.4500000000000002</v>
      </c>
    </row>
    <row r="304" spans="1:6" ht="14.25" hidden="1" thickTop="1" thickBot="1">
      <c r="A304" s="47" t="s">
        <v>658</v>
      </c>
      <c r="B304" s="48">
        <v>7342</v>
      </c>
      <c r="C304" s="48"/>
      <c r="D304" s="48"/>
      <c r="E304" s="49" t="s">
        <v>476</v>
      </c>
      <c r="F304" s="50">
        <v>1.9500000000000002</v>
      </c>
    </row>
    <row r="305" spans="1:6" ht="14.25" hidden="1" thickTop="1" thickBot="1">
      <c r="A305" s="47" t="s">
        <v>475</v>
      </c>
      <c r="B305" s="48">
        <v>6740</v>
      </c>
      <c r="C305" s="48"/>
      <c r="D305" s="48"/>
      <c r="E305" s="49" t="s">
        <v>476</v>
      </c>
      <c r="F305" s="50">
        <v>1.9500000000000002</v>
      </c>
    </row>
    <row r="306" spans="1:6" ht="14.25" hidden="1" thickTop="1" thickBot="1">
      <c r="A306" s="47" t="s">
        <v>659</v>
      </c>
      <c r="B306" s="48" t="e">
        <f>#REF!*0.05+#REF!</f>
        <v>#REF!</v>
      </c>
      <c r="C306" s="48"/>
      <c r="D306" s="48"/>
      <c r="E306" s="49" t="s">
        <v>478</v>
      </c>
      <c r="F306" s="50">
        <v>1.25</v>
      </c>
    </row>
    <row r="307" spans="1:6" ht="14.25" hidden="1" thickTop="1" thickBot="1">
      <c r="A307" s="47" t="s">
        <v>477</v>
      </c>
      <c r="B307" s="48" t="e">
        <f>#REF!*0.05+#REF!</f>
        <v>#REF!</v>
      </c>
      <c r="C307" s="48"/>
      <c r="D307" s="48"/>
      <c r="E307" s="49" t="s">
        <v>478</v>
      </c>
      <c r="F307" s="50">
        <v>1.25</v>
      </c>
    </row>
    <row r="308" spans="1:6" ht="14.25" hidden="1" thickTop="1" thickBot="1">
      <c r="A308" s="47" t="s">
        <v>660</v>
      </c>
      <c r="B308" s="48" t="e">
        <f>#REF!*0.05+#REF!</f>
        <v>#REF!</v>
      </c>
      <c r="C308" s="48"/>
      <c r="D308" s="48"/>
      <c r="E308" s="49" t="s">
        <v>482</v>
      </c>
      <c r="F308" s="50">
        <v>2.15</v>
      </c>
    </row>
    <row r="309" spans="1:6" ht="14.25" hidden="1" thickTop="1" thickBot="1">
      <c r="A309" s="47" t="s">
        <v>481</v>
      </c>
      <c r="B309" s="48" t="e">
        <f>#REF!*0.05+#REF!</f>
        <v>#REF!</v>
      </c>
      <c r="C309" s="48"/>
      <c r="D309" s="48"/>
      <c r="E309" s="49" t="s">
        <v>482</v>
      </c>
      <c r="F309" s="50">
        <v>2.15</v>
      </c>
    </row>
    <row r="310" spans="1:6" ht="14.25" hidden="1" thickTop="1" thickBot="1">
      <c r="A310" s="47" t="s">
        <v>661</v>
      </c>
      <c r="B310" s="48" t="e">
        <f>#REF!*0.05+#REF!</f>
        <v>#REF!</v>
      </c>
      <c r="C310" s="48"/>
      <c r="D310" s="48"/>
      <c r="E310" s="49" t="s">
        <v>486</v>
      </c>
      <c r="F310" s="50">
        <v>1.03</v>
      </c>
    </row>
    <row r="311" spans="1:6" ht="14.25" hidden="1" thickTop="1" thickBot="1">
      <c r="A311" s="47" t="s">
        <v>485</v>
      </c>
      <c r="B311" s="48" t="e">
        <f>#REF!*0.05+#REF!</f>
        <v>#REF!</v>
      </c>
      <c r="C311" s="48"/>
      <c r="D311" s="48"/>
      <c r="E311" s="49" t="s">
        <v>486</v>
      </c>
      <c r="F311" s="50">
        <v>1.03</v>
      </c>
    </row>
    <row r="312" spans="1:6" ht="14.25" hidden="1" thickTop="1" thickBot="1">
      <c r="A312" s="47" t="s">
        <v>662</v>
      </c>
      <c r="B312" s="48" t="e">
        <f>#REF!*0.05+#REF!</f>
        <v>#REF!</v>
      </c>
      <c r="C312" s="48"/>
      <c r="D312" s="48"/>
      <c r="E312" s="49" t="s">
        <v>603</v>
      </c>
      <c r="F312" s="50">
        <v>0.65</v>
      </c>
    </row>
    <row r="313" spans="1:6" ht="14.25" hidden="1" thickTop="1" thickBot="1">
      <c r="A313" s="47" t="s">
        <v>602</v>
      </c>
      <c r="B313" s="48" t="e">
        <f>#REF!*0.05+#REF!</f>
        <v>#REF!</v>
      </c>
      <c r="C313" s="48"/>
      <c r="D313" s="48"/>
      <c r="E313" s="49" t="s">
        <v>603</v>
      </c>
      <c r="F313" s="50">
        <v>0.65</v>
      </c>
    </row>
    <row r="314" spans="1:6" ht="14.25" hidden="1" thickTop="1" thickBot="1">
      <c r="A314" s="47" t="s">
        <v>489</v>
      </c>
      <c r="B314" s="48" t="e">
        <f>#REF!*0.05+#REF!</f>
        <v>#REF!</v>
      </c>
      <c r="C314" s="48"/>
      <c r="D314" s="48"/>
      <c r="E314" s="49" t="s">
        <v>490</v>
      </c>
      <c r="F314" s="50">
        <v>1.9</v>
      </c>
    </row>
    <row r="315" spans="1:6" ht="14.25" hidden="1" thickTop="1" thickBot="1">
      <c r="A315" s="47" t="s">
        <v>493</v>
      </c>
      <c r="B315" s="48" t="e">
        <f>#REF!*0.05+#REF!</f>
        <v>#REF!</v>
      </c>
      <c r="C315" s="48"/>
      <c r="D315" s="48"/>
      <c r="E315" s="49" t="s">
        <v>490</v>
      </c>
      <c r="F315" s="50">
        <v>1.9</v>
      </c>
    </row>
    <row r="316" spans="1:6" ht="14.25" hidden="1" thickTop="1" thickBot="1">
      <c r="A316" s="47" t="s">
        <v>663</v>
      </c>
      <c r="B316" s="48" t="e">
        <f>#REF!*0.05+#REF!</f>
        <v>#REF!</v>
      </c>
      <c r="C316" s="48"/>
      <c r="D316" s="48"/>
      <c r="E316" s="49" t="s">
        <v>497</v>
      </c>
      <c r="F316" s="50">
        <v>0.91</v>
      </c>
    </row>
    <row r="317" spans="1:6" ht="14.25" hidden="1" thickTop="1" thickBot="1">
      <c r="A317" s="47" t="s">
        <v>496</v>
      </c>
      <c r="B317" s="48" t="e">
        <f>#REF!*0.05+#REF!</f>
        <v>#REF!</v>
      </c>
      <c r="C317" s="48"/>
      <c r="D317" s="48"/>
      <c r="E317" s="49" t="s">
        <v>497</v>
      </c>
      <c r="F317" s="50">
        <v>0.91</v>
      </c>
    </row>
    <row r="318" spans="1:6" ht="14.25" hidden="1" thickTop="1" thickBot="1">
      <c r="A318" s="47" t="s">
        <v>664</v>
      </c>
      <c r="B318" s="48" t="e">
        <f>#REF!*0.05+#REF!</f>
        <v>#REF!</v>
      </c>
      <c r="C318" s="48"/>
      <c r="D318" s="48"/>
      <c r="E318" s="49" t="s">
        <v>605</v>
      </c>
      <c r="F318" s="50">
        <v>0.57999999999999996</v>
      </c>
    </row>
    <row r="319" spans="1:6" ht="14.25" hidden="1" thickTop="1" thickBot="1">
      <c r="A319" s="47" t="s">
        <v>604</v>
      </c>
      <c r="B319" s="48" t="e">
        <f>#REF!*0.05+#REF!</f>
        <v>#REF!</v>
      </c>
      <c r="C319" s="48"/>
      <c r="D319" s="48"/>
      <c r="E319" s="49" t="s">
        <v>605</v>
      </c>
      <c r="F319" s="50">
        <v>0.57999999999999996</v>
      </c>
    </row>
    <row r="320" spans="1:6" ht="14.25" hidden="1" thickTop="1" thickBot="1">
      <c r="A320" s="47" t="s">
        <v>665</v>
      </c>
      <c r="B320" s="48" t="e">
        <f>#REF!*0.05+#REF!</f>
        <v>#REF!</v>
      </c>
      <c r="C320" s="48"/>
      <c r="D320" s="48"/>
      <c r="E320" s="49" t="s">
        <v>501</v>
      </c>
      <c r="F320" s="50">
        <v>1.63</v>
      </c>
    </row>
    <row r="321" spans="1:6" ht="14.25" hidden="1" thickTop="1" thickBot="1">
      <c r="A321" s="47" t="s">
        <v>500</v>
      </c>
      <c r="B321" s="48" t="e">
        <f>#REF!*0.05+#REF!</f>
        <v>#REF!</v>
      </c>
      <c r="C321" s="48"/>
      <c r="D321" s="48"/>
      <c r="E321" s="49" t="s">
        <v>501</v>
      </c>
      <c r="F321" s="50">
        <v>1.63</v>
      </c>
    </row>
    <row r="322" spans="1:6" ht="14.25" hidden="1" thickTop="1" thickBot="1">
      <c r="A322" s="47" t="s">
        <v>666</v>
      </c>
      <c r="B322" s="48" t="e">
        <f>#REF!*0.05+#REF!</f>
        <v>#REF!</v>
      </c>
      <c r="C322" s="48"/>
      <c r="D322" s="48"/>
      <c r="E322" s="49" t="s">
        <v>505</v>
      </c>
      <c r="F322" s="50">
        <v>0.78</v>
      </c>
    </row>
    <row r="323" spans="1:6" ht="14.25" hidden="1" thickTop="1" thickBot="1">
      <c r="A323" s="47" t="s">
        <v>504</v>
      </c>
      <c r="B323" s="48" t="e">
        <f>#REF!*0.05+#REF!</f>
        <v>#REF!</v>
      </c>
      <c r="C323" s="48"/>
      <c r="D323" s="48"/>
      <c r="E323" s="49" t="s">
        <v>505</v>
      </c>
      <c r="F323" s="50">
        <v>0.78</v>
      </c>
    </row>
    <row r="324" spans="1:6" ht="14.25" hidden="1" thickTop="1" thickBot="1">
      <c r="A324" s="47" t="s">
        <v>667</v>
      </c>
      <c r="B324" s="48" t="e">
        <f>#REF!*0.05+#REF!</f>
        <v>#REF!</v>
      </c>
      <c r="C324" s="48"/>
      <c r="D324" s="48"/>
      <c r="E324" s="49" t="s">
        <v>607</v>
      </c>
      <c r="F324" s="50">
        <v>0.5</v>
      </c>
    </row>
    <row r="325" spans="1:6" ht="14.25" hidden="1" thickTop="1" thickBot="1">
      <c r="A325" s="47" t="s">
        <v>606</v>
      </c>
      <c r="B325" s="48" t="e">
        <f>#REF!*0.05+#REF!</f>
        <v>#REF!</v>
      </c>
      <c r="C325" s="48"/>
      <c r="D325" s="48"/>
      <c r="E325" s="49" t="s">
        <v>607</v>
      </c>
      <c r="F325" s="50">
        <v>0.5</v>
      </c>
    </row>
    <row r="326" spans="1:6" ht="14.25" hidden="1" thickTop="1" thickBot="1">
      <c r="A326" s="47" t="s">
        <v>668</v>
      </c>
      <c r="B326" s="48" t="e">
        <f>#REF!*0.05+#REF!</f>
        <v>#REF!</v>
      </c>
      <c r="C326" s="48"/>
      <c r="D326" s="48"/>
      <c r="E326" s="49" t="s">
        <v>509</v>
      </c>
      <c r="F326" s="50">
        <v>1.38</v>
      </c>
    </row>
    <row r="327" spans="1:6" ht="14.25" hidden="1" thickTop="1" thickBot="1">
      <c r="A327" s="47" t="s">
        <v>508</v>
      </c>
      <c r="B327" s="48" t="e">
        <f>#REF!*0.05+#REF!</f>
        <v>#REF!</v>
      </c>
      <c r="C327" s="48"/>
      <c r="D327" s="48"/>
      <c r="E327" s="49" t="s">
        <v>509</v>
      </c>
      <c r="F327" s="50">
        <v>1.38</v>
      </c>
    </row>
    <row r="328" spans="1:6" ht="14.25" hidden="1" thickTop="1" thickBot="1">
      <c r="A328" s="47" t="s">
        <v>669</v>
      </c>
      <c r="B328" s="48" t="e">
        <f>#REF!*0.05+#REF!</f>
        <v>#REF!</v>
      </c>
      <c r="C328" s="48"/>
      <c r="D328" s="48"/>
      <c r="E328" s="49" t="s">
        <v>651</v>
      </c>
      <c r="F328" s="50">
        <v>0.65</v>
      </c>
    </row>
    <row r="329" spans="1:6" ht="14.25" hidden="1" thickTop="1" thickBot="1">
      <c r="A329" s="47" t="s">
        <v>650</v>
      </c>
      <c r="B329" s="48" t="e">
        <f>#REF!*0.05+#REF!</f>
        <v>#REF!</v>
      </c>
      <c r="C329" s="48"/>
      <c r="D329" s="48"/>
      <c r="E329" s="49" t="s">
        <v>651</v>
      </c>
      <c r="F329" s="50">
        <v>0.65</v>
      </c>
    </row>
    <row r="330" spans="1:6" ht="14.25" hidden="1" thickTop="1" thickBot="1">
      <c r="A330" s="47" t="s">
        <v>670</v>
      </c>
      <c r="B330" s="48" t="e">
        <f>#REF!*0.05+#REF!</f>
        <v>#REF!</v>
      </c>
      <c r="C330" s="48"/>
      <c r="D330" s="48"/>
      <c r="E330" s="49" t="s">
        <v>513</v>
      </c>
      <c r="F330" s="50">
        <v>0.42</v>
      </c>
    </row>
    <row r="331" spans="1:6" ht="14.25" hidden="1" thickTop="1" thickBot="1">
      <c r="A331" s="47" t="s">
        <v>512</v>
      </c>
      <c r="B331" s="48" t="e">
        <f>#REF!*0.05+#REF!</f>
        <v>#REF!</v>
      </c>
      <c r="C331" s="48"/>
      <c r="D331" s="48"/>
      <c r="E331" s="49" t="s">
        <v>513</v>
      </c>
      <c r="F331" s="50">
        <v>0.42</v>
      </c>
    </row>
    <row r="332" spans="1:6" ht="14.25" hidden="1" thickTop="1" thickBot="1">
      <c r="A332" s="47" t="s">
        <v>671</v>
      </c>
      <c r="B332" s="48" t="e">
        <f>#REF!*0.05+#REF!</f>
        <v>#REF!</v>
      </c>
      <c r="C332" s="48"/>
      <c r="D332" s="48"/>
      <c r="E332" s="49" t="s">
        <v>515</v>
      </c>
      <c r="F332" s="50">
        <v>1.1499999999999999</v>
      </c>
    </row>
    <row r="333" spans="1:6" ht="14.25" hidden="1" thickTop="1" thickBot="1">
      <c r="A333" s="47" t="s">
        <v>514</v>
      </c>
      <c r="B333" s="48" t="e">
        <f>#REF!*0.05+#REF!</f>
        <v>#REF!</v>
      </c>
      <c r="C333" s="48"/>
      <c r="D333" s="48"/>
      <c r="E333" s="49" t="s">
        <v>515</v>
      </c>
      <c r="F333" s="50">
        <v>1.1499999999999999</v>
      </c>
    </row>
    <row r="334" spans="1:6" ht="14.25" hidden="1" thickTop="1" thickBot="1">
      <c r="A334" s="47" t="s">
        <v>672</v>
      </c>
      <c r="B334" s="48" t="e">
        <f>#REF!*0.05+#REF!</f>
        <v>#REF!</v>
      </c>
      <c r="C334" s="48"/>
      <c r="D334" s="48"/>
      <c r="E334" s="49" t="s">
        <v>609</v>
      </c>
      <c r="F334" s="50">
        <v>0.55000000000000004</v>
      </c>
    </row>
    <row r="335" spans="1:6" ht="14.25" hidden="1" thickTop="1" thickBot="1">
      <c r="A335" s="47" t="s">
        <v>608</v>
      </c>
      <c r="B335" s="48" t="e">
        <f>#REF!*0.05+#REF!</f>
        <v>#REF!</v>
      </c>
      <c r="C335" s="48"/>
      <c r="D335" s="48"/>
      <c r="E335" s="49" t="s">
        <v>609</v>
      </c>
      <c r="F335" s="50">
        <v>0.55000000000000004</v>
      </c>
    </row>
    <row r="336" spans="1:6" ht="14.25" hidden="1" thickTop="1" thickBot="1">
      <c r="A336" s="47" t="s">
        <v>518</v>
      </c>
      <c r="B336" s="48" t="e">
        <f>#REF!*0.05+#REF!</f>
        <v>#REF!</v>
      </c>
      <c r="C336" s="48"/>
      <c r="D336" s="48"/>
      <c r="E336" s="49" t="s">
        <v>519</v>
      </c>
      <c r="F336" s="50">
        <v>0.93</v>
      </c>
    </row>
    <row r="337" spans="1:6" ht="14.25" hidden="1" thickTop="1" thickBot="1">
      <c r="A337" s="200" t="s">
        <v>687</v>
      </c>
      <c r="B337" s="200"/>
      <c r="C337" s="200"/>
      <c r="D337" s="200"/>
      <c r="E337" s="200"/>
      <c r="F337" s="200"/>
    </row>
    <row r="338" spans="1:6" ht="14.25" hidden="1" thickTop="1" thickBot="1">
      <c r="A338" s="47" t="s">
        <v>617</v>
      </c>
      <c r="B338" s="48" t="e">
        <f>#REF!*0.05+#REF!</f>
        <v>#REF!</v>
      </c>
      <c r="C338" s="48"/>
      <c r="D338" s="48"/>
      <c r="E338" s="49" t="s">
        <v>618</v>
      </c>
      <c r="F338" s="50">
        <v>1.1499999999999999</v>
      </c>
    </row>
    <row r="339" spans="1:6" ht="14.25" hidden="1" thickTop="1" thickBot="1">
      <c r="A339" s="47" t="s">
        <v>454</v>
      </c>
      <c r="B339" s="48" t="e">
        <f>#REF!*0.05+#REF!</f>
        <v>#REF!</v>
      </c>
      <c r="C339" s="48"/>
      <c r="D339" s="48"/>
      <c r="E339" s="49" t="s">
        <v>455</v>
      </c>
      <c r="F339" s="50">
        <v>1.38</v>
      </c>
    </row>
    <row r="340" spans="1:6" ht="14.25" hidden="1" thickTop="1" thickBot="1">
      <c r="A340" s="47" t="s">
        <v>678</v>
      </c>
      <c r="B340" s="48" t="e">
        <f>#REF!*0.05+#REF!</f>
        <v>#REF!</v>
      </c>
      <c r="C340" s="48"/>
      <c r="D340" s="48"/>
      <c r="E340" s="49" t="s">
        <v>459</v>
      </c>
      <c r="F340" s="50">
        <v>1.6</v>
      </c>
    </row>
    <row r="341" spans="1:6" ht="14.25" hidden="1" thickTop="1" thickBot="1">
      <c r="A341" s="47" t="s">
        <v>458</v>
      </c>
      <c r="B341" s="48" t="e">
        <f>#REF!*0.05+#REF!</f>
        <v>#REF!</v>
      </c>
      <c r="C341" s="48"/>
      <c r="D341" s="48"/>
      <c r="E341" s="49" t="s">
        <v>459</v>
      </c>
      <c r="F341" s="50">
        <v>1.6</v>
      </c>
    </row>
    <row r="342" spans="1:6" ht="14.25" hidden="1" thickTop="1" thickBot="1">
      <c r="A342" s="47" t="s">
        <v>677</v>
      </c>
      <c r="B342" s="48" t="e">
        <f>#REF!*0.05+#REF!</f>
        <v>#REF!</v>
      </c>
      <c r="C342" s="48"/>
      <c r="D342" s="48"/>
      <c r="E342" s="49" t="s">
        <v>463</v>
      </c>
      <c r="F342" s="50">
        <v>1.83</v>
      </c>
    </row>
    <row r="343" spans="1:6" ht="14.25" hidden="1" thickTop="1" thickBot="1">
      <c r="A343" s="47" t="s">
        <v>462</v>
      </c>
      <c r="B343" s="48" t="e">
        <f>#REF!*0.05+#REF!</f>
        <v>#REF!</v>
      </c>
      <c r="C343" s="48"/>
      <c r="D343" s="48"/>
      <c r="E343" s="49" t="s">
        <v>463</v>
      </c>
      <c r="F343" s="50">
        <v>1.83</v>
      </c>
    </row>
    <row r="344" spans="1:6" ht="14.25" hidden="1" thickTop="1" thickBot="1">
      <c r="A344" s="47" t="s">
        <v>676</v>
      </c>
      <c r="B344" s="48" t="e">
        <f>#REF!*0.05+#REF!</f>
        <v>#REF!</v>
      </c>
      <c r="C344" s="48"/>
      <c r="D344" s="48"/>
      <c r="E344" s="49" t="s">
        <v>467</v>
      </c>
      <c r="F344" s="50">
        <v>2.0499999999999998</v>
      </c>
    </row>
    <row r="345" spans="1:6" ht="14.25" hidden="1" thickTop="1" thickBot="1">
      <c r="A345" s="47" t="s">
        <v>466</v>
      </c>
      <c r="B345" s="48" t="e">
        <f>#REF!*0.05+#REF!</f>
        <v>#REF!</v>
      </c>
      <c r="C345" s="48"/>
      <c r="D345" s="48"/>
      <c r="E345" s="49" t="s">
        <v>467</v>
      </c>
      <c r="F345" s="50">
        <v>2.0499999999999998</v>
      </c>
    </row>
    <row r="346" spans="1:6" ht="14.25" hidden="1" thickTop="1" thickBot="1">
      <c r="A346" s="47" t="s">
        <v>675</v>
      </c>
      <c r="B346" s="48" t="e">
        <f>#REF!*0.05+#REF!</f>
        <v>#REF!</v>
      </c>
      <c r="C346" s="48"/>
      <c r="D346" s="48"/>
      <c r="E346" s="49" t="s">
        <v>471</v>
      </c>
      <c r="F346" s="50">
        <v>2.2800000000000002</v>
      </c>
    </row>
    <row r="347" spans="1:6" ht="14.25" hidden="1" thickTop="1" thickBot="1">
      <c r="A347" s="47" t="s">
        <v>470</v>
      </c>
      <c r="B347" s="48" t="e">
        <f>#REF!*0.05+#REF!</f>
        <v>#REF!</v>
      </c>
      <c r="C347" s="48"/>
      <c r="D347" s="48"/>
      <c r="E347" s="49" t="s">
        <v>471</v>
      </c>
      <c r="F347" s="50">
        <v>2.2800000000000002</v>
      </c>
    </row>
    <row r="348" spans="1:6" ht="14.25" hidden="1" thickTop="1" thickBot="1">
      <c r="A348" s="47" t="s">
        <v>674</v>
      </c>
      <c r="B348" s="48" t="e">
        <f>#REF!*0.05+#REF!</f>
        <v>#REF!</v>
      </c>
      <c r="C348" s="48"/>
      <c r="D348" s="48"/>
      <c r="E348" s="49" t="s">
        <v>620</v>
      </c>
      <c r="F348" s="50">
        <v>2.5</v>
      </c>
    </row>
    <row r="349" spans="1:6" ht="14.25" hidden="1" thickTop="1" thickBot="1">
      <c r="A349" s="47" t="s">
        <v>619</v>
      </c>
      <c r="B349" s="48" t="e">
        <f>#REF!*0.05+#REF!</f>
        <v>#REF!</v>
      </c>
      <c r="C349" s="48"/>
      <c r="D349" s="48"/>
      <c r="E349" s="49" t="s">
        <v>620</v>
      </c>
      <c r="F349" s="50">
        <v>2.5</v>
      </c>
    </row>
    <row r="350" spans="1:6" ht="14.25" hidden="1" thickTop="1" thickBot="1">
      <c r="A350" s="47" t="s">
        <v>673</v>
      </c>
      <c r="B350" s="48" t="e">
        <f>#REF!*0.05+#REF!</f>
        <v>#REF!</v>
      </c>
      <c r="C350" s="48"/>
      <c r="D350" s="48"/>
      <c r="E350" s="49" t="s">
        <v>621</v>
      </c>
      <c r="F350" s="50">
        <v>2.73</v>
      </c>
    </row>
    <row r="351" spans="1:6" ht="14.25" hidden="1" thickTop="1" thickBot="1">
      <c r="A351" s="47" t="s">
        <v>474</v>
      </c>
      <c r="B351" s="48" t="e">
        <f>#REF!*0.05+#REF!</f>
        <v>#REF!</v>
      </c>
      <c r="C351" s="48"/>
      <c r="D351" s="48"/>
      <c r="E351" s="49" t="s">
        <v>621</v>
      </c>
      <c r="F351" s="50">
        <v>2.73</v>
      </c>
    </row>
    <row r="352" spans="1:6" ht="14.25" hidden="1" thickTop="1" thickBot="1">
      <c r="A352" s="207" t="s">
        <v>799</v>
      </c>
      <c r="B352" s="207"/>
      <c r="C352" s="207"/>
      <c r="D352" s="207"/>
      <c r="E352" s="207"/>
      <c r="F352" s="207"/>
    </row>
    <row r="353" spans="1:6" ht="14.25" hidden="1" thickTop="1" thickBot="1">
      <c r="A353" s="47" t="s">
        <v>404</v>
      </c>
      <c r="B353" s="48" t="e">
        <f>#REF!*0.05+#REF!</f>
        <v>#REF!</v>
      </c>
      <c r="C353" s="48"/>
      <c r="D353" s="48"/>
      <c r="E353" s="49" t="s">
        <v>405</v>
      </c>
      <c r="F353" s="50">
        <v>1.96</v>
      </c>
    </row>
    <row r="354" spans="1:6" ht="14.25" hidden="1" thickTop="1" thickBot="1">
      <c r="A354" s="47" t="s">
        <v>408</v>
      </c>
      <c r="B354" s="48" t="e">
        <f>#REF!*0.05+#REF!</f>
        <v>#REF!</v>
      </c>
      <c r="C354" s="48"/>
      <c r="D354" s="48"/>
      <c r="E354" s="49" t="s">
        <v>409</v>
      </c>
      <c r="F354" s="50">
        <v>0.96</v>
      </c>
    </row>
    <row r="355" spans="1:6" ht="14.25" hidden="1" thickTop="1" thickBot="1">
      <c r="A355" s="47" t="s">
        <v>411</v>
      </c>
      <c r="B355" s="48" t="e">
        <f>#REF!*0.05+#REF!</f>
        <v>#REF!</v>
      </c>
      <c r="C355" s="48"/>
      <c r="D355" s="48"/>
      <c r="E355" s="49" t="s">
        <v>412</v>
      </c>
      <c r="F355" s="50">
        <v>0.46</v>
      </c>
    </row>
    <row r="356" spans="1:6" ht="14.25" hidden="1" thickTop="1" thickBot="1">
      <c r="A356" s="47" t="s">
        <v>415</v>
      </c>
      <c r="B356" s="48" t="e">
        <f>#REF!*0.05+#REF!</f>
        <v>#REF!</v>
      </c>
      <c r="C356" s="48"/>
      <c r="D356" s="48"/>
      <c r="E356" s="49" t="s">
        <v>416</v>
      </c>
      <c r="F356" s="50">
        <v>0.7</v>
      </c>
    </row>
    <row r="357" spans="1:6" ht="14.25" hidden="1" thickTop="1" thickBot="1">
      <c r="A357" s="47" t="s">
        <v>417</v>
      </c>
      <c r="B357" s="48" t="e">
        <f>#REF!*0.05+#REF!</f>
        <v>#REF!</v>
      </c>
      <c r="C357" s="48"/>
      <c r="D357" s="48"/>
      <c r="E357" s="49" t="s">
        <v>418</v>
      </c>
      <c r="F357" s="50">
        <v>1.63</v>
      </c>
    </row>
    <row r="358" spans="1:6" ht="14.25" hidden="1" thickTop="1" thickBot="1">
      <c r="A358" s="47" t="s">
        <v>420</v>
      </c>
      <c r="B358" s="48" t="e">
        <f>#REF!*0.05+#REF!</f>
        <v>#REF!</v>
      </c>
      <c r="C358" s="48"/>
      <c r="D358" s="48"/>
      <c r="E358" s="49" t="s">
        <v>421</v>
      </c>
      <c r="F358" s="50">
        <v>0.79</v>
      </c>
    </row>
    <row r="359" spans="1:6" ht="14.25" hidden="1" thickTop="1" thickBot="1">
      <c r="A359" s="47" t="s">
        <v>423</v>
      </c>
      <c r="B359" s="48" t="e">
        <f>#REF!*0.05+#REF!</f>
        <v>#REF!</v>
      </c>
      <c r="C359" s="48"/>
      <c r="D359" s="48"/>
      <c r="E359" s="49" t="s">
        <v>424</v>
      </c>
      <c r="F359" s="50">
        <v>0.38</v>
      </c>
    </row>
    <row r="360" spans="1:6" ht="14.25" hidden="1" thickTop="1" thickBot="1">
      <c r="A360" s="47" t="s">
        <v>425</v>
      </c>
      <c r="B360" s="48" t="e">
        <f>#REF!*0.05+#REF!</f>
        <v>#REF!</v>
      </c>
      <c r="C360" s="48"/>
      <c r="D360" s="48"/>
      <c r="E360" s="49" t="s">
        <v>426</v>
      </c>
      <c r="F360" s="50">
        <v>0.59</v>
      </c>
    </row>
    <row r="361" spans="1:6" ht="14.25" hidden="1" thickTop="1" thickBot="1">
      <c r="A361" s="47" t="s">
        <v>429</v>
      </c>
      <c r="B361" s="48" t="e">
        <f>#REF!*0.05+#REF!</f>
        <v>#REF!</v>
      </c>
      <c r="C361" s="48"/>
      <c r="D361" s="48"/>
      <c r="E361" s="49" t="s">
        <v>430</v>
      </c>
      <c r="F361" s="50">
        <v>1.3</v>
      </c>
    </row>
    <row r="362" spans="1:6" ht="14.25" hidden="1" thickTop="1" thickBot="1">
      <c r="A362" s="47" t="s">
        <v>433</v>
      </c>
      <c r="B362" s="48" t="e">
        <f>#REF!*0.05+#REF!</f>
        <v>#REF!</v>
      </c>
      <c r="C362" s="48"/>
      <c r="D362" s="48"/>
      <c r="E362" s="49" t="s">
        <v>434</v>
      </c>
      <c r="F362" s="50">
        <v>0.64</v>
      </c>
    </row>
    <row r="363" spans="1:6" ht="14.25" hidden="1" thickTop="1" thickBot="1">
      <c r="A363" s="47" t="s">
        <v>449</v>
      </c>
      <c r="B363" s="48" t="e">
        <f>#REF!*0.05+#REF!</f>
        <v>#REF!</v>
      </c>
      <c r="C363" s="48"/>
      <c r="D363" s="48"/>
      <c r="E363" s="49" t="s">
        <v>450</v>
      </c>
      <c r="F363" s="50">
        <v>0.32</v>
      </c>
    </row>
    <row r="364" spans="1:6" ht="14.25" hidden="1" thickTop="1" thickBot="1">
      <c r="A364" s="47" t="s">
        <v>435</v>
      </c>
      <c r="B364" s="48" t="e">
        <f>#REF!*0.05+#REF!</f>
        <v>#REF!</v>
      </c>
      <c r="C364" s="48"/>
      <c r="D364" s="48"/>
      <c r="E364" s="49" t="s">
        <v>436</v>
      </c>
      <c r="F364" s="50">
        <v>0.47</v>
      </c>
    </row>
    <row r="365" spans="1:6" ht="14.25" hidden="1" thickTop="1" thickBot="1">
      <c r="A365" s="47" t="s">
        <v>600</v>
      </c>
      <c r="B365" s="48" t="e">
        <f>#REF!*0.05+#REF!</f>
        <v>#REF!</v>
      </c>
      <c r="C365" s="48"/>
      <c r="D365" s="48"/>
      <c r="E365" s="49" t="s">
        <v>601</v>
      </c>
      <c r="F365" s="50">
        <v>0.22</v>
      </c>
    </row>
    <row r="366" spans="1:6" ht="14.25" hidden="1" thickTop="1" thickBot="1">
      <c r="A366" s="47" t="s">
        <v>439</v>
      </c>
      <c r="B366" s="48" t="e">
        <f>#REF!*0.05+#REF!</f>
        <v>#REF!</v>
      </c>
      <c r="C366" s="48"/>
      <c r="D366" s="48"/>
      <c r="E366" s="49" t="s">
        <v>440</v>
      </c>
      <c r="F366" s="50">
        <v>0.97</v>
      </c>
    </row>
    <row r="367" spans="1:6" ht="14.25" hidden="1" thickTop="1" thickBot="1">
      <c r="A367" s="47" t="s">
        <v>443</v>
      </c>
      <c r="B367" s="48" t="e">
        <f>#REF!*0.05+#REF!</f>
        <v>#REF!</v>
      </c>
      <c r="C367" s="48"/>
      <c r="D367" s="48"/>
      <c r="E367" s="49" t="s">
        <v>444</v>
      </c>
      <c r="F367" s="50">
        <v>0.48</v>
      </c>
    </row>
    <row r="368" spans="1:6" ht="14.25" hidden="1" thickTop="1" thickBot="1">
      <c r="A368" s="47" t="s">
        <v>445</v>
      </c>
      <c r="B368" s="48" t="e">
        <f>#REF!*0.05+#REF!</f>
        <v>#REF!</v>
      </c>
      <c r="C368" s="48"/>
      <c r="D368" s="48"/>
      <c r="E368" s="49" t="s">
        <v>446</v>
      </c>
      <c r="F368" s="50">
        <v>0.35</v>
      </c>
    </row>
    <row r="369" spans="1:6" ht="14.25" hidden="1" thickTop="1" thickBot="1">
      <c r="A369" s="200" t="s">
        <v>800</v>
      </c>
      <c r="B369" s="200"/>
      <c r="C369" s="200"/>
      <c r="D369" s="200"/>
      <c r="E369" s="200"/>
      <c r="F369" s="200"/>
    </row>
    <row r="370" spans="1:6" ht="14.25" hidden="1" thickTop="1" thickBot="1">
      <c r="A370" s="47" t="s">
        <v>644</v>
      </c>
      <c r="B370" s="48" t="e">
        <f>#REF!*0.05+#REF!</f>
        <v>#REF!</v>
      </c>
      <c r="C370" s="48"/>
      <c r="D370" s="48"/>
      <c r="E370" s="49" t="s">
        <v>649</v>
      </c>
      <c r="F370" s="50">
        <v>2.1</v>
      </c>
    </row>
    <row r="371" spans="1:6" ht="14.25" hidden="1" thickTop="1" thickBot="1">
      <c r="A371" s="47" t="s">
        <v>645</v>
      </c>
      <c r="B371" s="48" t="e">
        <f>#REF!*0.05+#REF!</f>
        <v>#REF!</v>
      </c>
      <c r="C371" s="48"/>
      <c r="D371" s="48"/>
      <c r="E371" s="49" t="s">
        <v>647</v>
      </c>
      <c r="F371" s="50">
        <v>4.25</v>
      </c>
    </row>
    <row r="372" spans="1:6" ht="14.25" hidden="1" thickTop="1" thickBot="1">
      <c r="A372" s="47" t="s">
        <v>646</v>
      </c>
      <c r="B372" s="48" t="e">
        <f>#REF!*0.05+#REF!</f>
        <v>#REF!</v>
      </c>
      <c r="C372" s="48"/>
      <c r="D372" s="48"/>
      <c r="E372" s="49" t="s">
        <v>648</v>
      </c>
      <c r="F372" s="50">
        <v>5.3</v>
      </c>
    </row>
    <row r="373" spans="1:6" ht="14.25" hidden="1" thickTop="1" thickBot="1">
      <c r="A373" s="200" t="s">
        <v>801</v>
      </c>
      <c r="B373" s="200"/>
      <c r="C373" s="200"/>
      <c r="D373" s="200"/>
      <c r="E373" s="200"/>
      <c r="F373" s="200"/>
    </row>
    <row r="374" spans="1:6" ht="14.25" hidden="1" thickTop="1" thickBot="1">
      <c r="A374" s="47" t="s">
        <v>679</v>
      </c>
      <c r="B374" s="48" t="e">
        <f>#REF!*0.05+#REF!</f>
        <v>#REF!</v>
      </c>
      <c r="C374" s="48"/>
      <c r="D374" s="48"/>
      <c r="E374" s="49" t="s">
        <v>684</v>
      </c>
      <c r="F374" s="50">
        <v>2.35</v>
      </c>
    </row>
    <row r="375" spans="1:6" ht="14.25" hidden="1" thickTop="1" thickBot="1">
      <c r="A375" s="47" t="s">
        <v>680</v>
      </c>
      <c r="B375" s="51"/>
      <c r="C375" s="51"/>
      <c r="D375" s="51"/>
      <c r="E375" s="49" t="s">
        <v>683</v>
      </c>
      <c r="F375" s="50">
        <v>2.5499999999999998</v>
      </c>
    </row>
    <row r="376" spans="1:6" ht="14.25" hidden="1" thickTop="1" thickBot="1">
      <c r="A376" s="47" t="s">
        <v>681</v>
      </c>
      <c r="B376" s="48" t="e">
        <f>#REF!*0.05+#REF!</f>
        <v>#REF!</v>
      </c>
      <c r="C376" s="48"/>
      <c r="D376" s="48"/>
      <c r="E376" s="49" t="s">
        <v>683</v>
      </c>
      <c r="F376" s="50">
        <v>2.5499999999999998</v>
      </c>
    </row>
    <row r="377" spans="1:6" ht="13.5" thickTop="1"/>
  </sheetData>
  <mergeCells count="24">
    <mergeCell ref="A337:F337"/>
    <mergeCell ref="A352:F352"/>
    <mergeCell ref="A369:F369"/>
    <mergeCell ref="A373:F373"/>
    <mergeCell ref="A274:F274"/>
    <mergeCell ref="A277:F277"/>
    <mergeCell ref="A279:F279"/>
    <mergeCell ref="A282:F282"/>
    <mergeCell ref="A285:F285"/>
    <mergeCell ref="A290:F290"/>
    <mergeCell ref="A268:F268"/>
    <mergeCell ref="F1:F5"/>
    <mergeCell ref="A9:A11"/>
    <mergeCell ref="E9:E11"/>
    <mergeCell ref="F9:F11"/>
    <mergeCell ref="A12:F12"/>
    <mergeCell ref="A182:F182"/>
    <mergeCell ref="A199:F199"/>
    <mergeCell ref="A252:F252"/>
    <mergeCell ref="A260:F260"/>
    <mergeCell ref="A263:F263"/>
    <mergeCell ref="B9:B11"/>
    <mergeCell ref="C9:C11"/>
    <mergeCell ref="D9:D11"/>
  </mergeCells>
  <pageMargins left="0.66" right="0.11811023622047245" top="0.15748031496062992" bottom="0.15748031496062992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БЕТОН с 01.11.2023</vt:lpstr>
      <vt:lpstr>Железобетон </vt:lpstr>
      <vt:lpstr>Плиты с 73 по 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2024-01-30T11:02:51Z</cp:lastPrinted>
  <dcterms:created xsi:type="dcterms:W3CDTF">2018-06-29T07:56:22Z</dcterms:created>
  <dcterms:modified xsi:type="dcterms:W3CDTF">2024-01-30T11:02:54Z</dcterms:modified>
</cp:coreProperties>
</file>